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T2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7" i="2"/>
  <c r="Q2" i="1" l="1"/>
  <c r="C40"/>
  <c r="C30" l="1"/>
  <c r="C14"/>
  <c r="C4"/>
  <c r="C37"/>
  <c r="C20"/>
  <c r="C48" l="1"/>
  <c r="C44" l="1"/>
  <c r="C26" l="1"/>
  <c r="C28" l="1"/>
  <c r="C36" l="1"/>
  <c r="C55"/>
  <c r="C42"/>
  <c r="C33"/>
  <c r="C16"/>
  <c r="C46"/>
  <c r="C22"/>
  <c r="C34"/>
  <c r="C53"/>
  <c r="C18"/>
  <c r="C49"/>
  <c r="C19"/>
  <c r="C12"/>
  <c r="C35" l="1"/>
  <c r="C27"/>
  <c r="C39"/>
  <c r="C52"/>
  <c r="C54"/>
  <c r="C24"/>
  <c r="C47"/>
  <c r="C45"/>
  <c r="C29"/>
  <c r="C15" l="1"/>
  <c r="C43"/>
  <c r="C25"/>
  <c r="C31"/>
  <c r="C41"/>
  <c r="C23"/>
  <c r="C21"/>
  <c r="C38"/>
  <c r="C50" l="1"/>
  <c r="C13"/>
  <c r="C32" l="1"/>
  <c r="C17" l="1"/>
  <c r="C51" l="1"/>
  <c r="C7" s="1"/>
  <c r="D39" s="1"/>
  <c r="N8" l="1"/>
  <c r="D53"/>
  <c r="D25"/>
  <c r="D36"/>
  <c r="D14"/>
  <c r="D49"/>
  <c r="D7"/>
  <c r="E7" s="1"/>
  <c r="D31"/>
  <c r="D50"/>
  <c r="D15"/>
  <c r="M9"/>
  <c r="D48"/>
  <c r="D30"/>
  <c r="D45"/>
  <c r="D21"/>
  <c r="D27"/>
  <c r="D43"/>
  <c r="D52"/>
  <c r="D38"/>
  <c r="D19"/>
  <c r="D18"/>
  <c r="D40"/>
  <c r="D26"/>
  <c r="D17"/>
  <c r="D34"/>
  <c r="D13"/>
  <c r="M8"/>
  <c r="D44"/>
  <c r="D35"/>
  <c r="D23"/>
  <c r="D32"/>
  <c r="D42"/>
  <c r="D12"/>
  <c r="D55"/>
  <c r="D28"/>
  <c r="D41"/>
  <c r="D47"/>
  <c r="D22"/>
  <c r="D37"/>
  <c r="D46"/>
  <c r="D33"/>
  <c r="D29"/>
  <c r="N9"/>
  <c r="D54"/>
  <c r="D24"/>
  <c r="D20"/>
  <c r="D16"/>
  <c r="Q3"/>
  <c r="D51"/>
  <c r="N10" l="1"/>
  <c r="M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N33" l="1"/>
  <c r="M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<sst xmlns="http://schemas.openxmlformats.org/spreadsheetml/2006/main" count="107" uniqueCount="67">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</sst>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1408.0468430903127</c:v>
                </c:pt>
                <c:pt idx="1">
                  <c:v>1308.7994090453135</c:v>
                </c:pt>
                <c:pt idx="2">
                  <c:v>548.72</c:v>
                </c:pt>
                <c:pt idx="3">
                  <c:v>252.73194212788411</c:v>
                </c:pt>
                <c:pt idx="4">
                  <c:v>1041.9792562147034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1408.0468430903127</v>
          </cell>
        </row>
      </sheetData>
      <sheetData sheetId="1">
        <row r="4">
          <cell r="J4">
            <v>1308.7994090453135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2.3084865449636514</v>
          </cell>
        </row>
      </sheetData>
      <sheetData sheetId="4">
        <row r="47">
          <cell r="M47">
            <v>130.75</v>
          </cell>
          <cell r="O47">
            <v>1.0342332216841932</v>
          </cell>
        </row>
      </sheetData>
      <sheetData sheetId="5">
        <row r="4">
          <cell r="C4">
            <v>-77.666666666666671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2.7777465062790285</v>
          </cell>
        </row>
      </sheetData>
      <sheetData sheetId="8">
        <row r="4">
          <cell r="J4">
            <v>40.244292612834784</v>
          </cell>
        </row>
      </sheetData>
      <sheetData sheetId="9">
        <row r="4">
          <cell r="J4">
            <v>9.6604855121408519</v>
          </cell>
        </row>
      </sheetData>
      <sheetData sheetId="10">
        <row r="4">
          <cell r="J4">
            <v>20.524375973417005</v>
          </cell>
        </row>
      </sheetData>
      <sheetData sheetId="11">
        <row r="4">
          <cell r="J4">
            <v>12.549325931874867</v>
          </cell>
        </row>
      </sheetData>
      <sheetData sheetId="12">
        <row r="4">
          <cell r="J4">
            <v>50.377849837389235</v>
          </cell>
        </row>
      </sheetData>
      <sheetData sheetId="13">
        <row r="4">
          <cell r="J4">
            <v>3.2531464425045242</v>
          </cell>
        </row>
      </sheetData>
      <sheetData sheetId="14">
        <row r="4">
          <cell r="J4">
            <v>217.29930109181359</v>
          </cell>
        </row>
      </sheetData>
      <sheetData sheetId="15">
        <row r="4">
          <cell r="J4">
            <v>4.9576349796083514</v>
          </cell>
        </row>
      </sheetData>
      <sheetData sheetId="16">
        <row r="4">
          <cell r="J4">
            <v>46.738286324132254</v>
          </cell>
        </row>
      </sheetData>
      <sheetData sheetId="17">
        <row r="4">
          <cell r="J4">
            <v>5.6693715824145681</v>
          </cell>
        </row>
      </sheetData>
      <sheetData sheetId="18">
        <row r="4">
          <cell r="J4">
            <v>4.6358702424743159</v>
          </cell>
        </row>
      </sheetData>
      <sheetData sheetId="19">
        <row r="4">
          <cell r="J4">
            <v>12.890407365302698</v>
          </cell>
        </row>
      </sheetData>
      <sheetData sheetId="20">
        <row r="4">
          <cell r="J4">
            <v>2.2765872263475551</v>
          </cell>
        </row>
      </sheetData>
      <sheetData sheetId="21">
        <row r="4">
          <cell r="J4">
            <v>12.140274991522086</v>
          </cell>
        </row>
      </sheetData>
      <sheetData sheetId="22">
        <row r="4">
          <cell r="J4">
            <v>8.475071500583077</v>
          </cell>
        </row>
      </sheetData>
      <sheetData sheetId="23">
        <row r="4">
          <cell r="J4">
            <v>11.832690622140275</v>
          </cell>
        </row>
      </sheetData>
      <sheetData sheetId="24">
        <row r="4">
          <cell r="J4">
            <v>5.6619993974677998</v>
          </cell>
        </row>
      </sheetData>
      <sheetData sheetId="25">
        <row r="4">
          <cell r="J4">
            <v>16.208728968722557</v>
          </cell>
        </row>
      </sheetData>
      <sheetData sheetId="26">
        <row r="4">
          <cell r="J4">
            <v>51.269550989859013</v>
          </cell>
        </row>
      </sheetData>
      <sheetData sheetId="27">
        <row r="4">
          <cell r="J4">
            <v>1.7419966303549761</v>
          </cell>
        </row>
      </sheetData>
      <sheetData sheetId="28">
        <row r="4">
          <cell r="J4">
            <v>43.057476559070601</v>
          </cell>
        </row>
      </sheetData>
      <sheetData sheetId="29">
        <row r="4">
          <cell r="J4">
            <v>34.100087985385379</v>
          </cell>
        </row>
      </sheetData>
      <sheetData sheetId="30">
        <row r="4">
          <cell r="J4">
            <v>2.7320900518984588</v>
          </cell>
        </row>
      </sheetData>
      <sheetData sheetId="31">
        <row r="4">
          <cell r="J4">
            <v>4.3683528892970882</v>
          </cell>
        </row>
      </sheetData>
      <sheetData sheetId="32">
        <row r="4">
          <cell r="J4">
            <v>2.5454171815480637</v>
          </cell>
        </row>
      </sheetData>
      <sheetData sheetId="33">
        <row r="4">
          <cell r="J4">
            <v>252.73194212788411</v>
          </cell>
        </row>
      </sheetData>
      <sheetData sheetId="34">
        <row r="4">
          <cell r="J4">
            <v>1.0682533404502441</v>
          </cell>
        </row>
      </sheetData>
      <sheetData sheetId="35">
        <row r="4">
          <cell r="J4">
            <v>11.615995940244167</v>
          </cell>
        </row>
      </sheetData>
      <sheetData sheetId="36">
        <row r="4">
          <cell r="J4">
            <v>17.853927454088424</v>
          </cell>
        </row>
      </sheetData>
      <sheetData sheetId="37">
        <row r="4">
          <cell r="J4">
            <v>22.8484746024819</v>
          </cell>
        </row>
      </sheetData>
      <sheetData sheetId="38">
        <row r="4">
          <cell r="J4">
            <v>18.518005447740862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2" sqref="H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548.72</f>
        <v>548.72</v>
      </c>
      <c r="P2" t="s">
        <v>8</v>
      </c>
      <c r="Q2" s="10">
        <f>N2+K2+H2</f>
        <v>605.80000000000007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0.13284279445244568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4560.2774504782119</v>
      </c>
      <c r="D7" s="20">
        <f>(C7*[1]Feuil1!$K$2-C4)/C4</f>
        <v>0.59978892827107655</v>
      </c>
      <c r="E7" s="31">
        <f>C7-C7/(1+D7)</f>
        <v>1709.7279999287612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1408.0468430903127</v>
      </c>
    </row>
    <row r="9" spans="2:20">
      <c r="M9" s="17" t="str">
        <f>IF(C13&gt;C7*Params!F8,B13,"Others")</f>
        <v>BTC</v>
      </c>
      <c r="N9" s="18">
        <f>IF(C13&gt;C7*0.1,C13,C7)</f>
        <v>1308.7994090453135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548.72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252.73194212788411</v>
      </c>
    </row>
    <row r="12" spans="2:20">
      <c r="B12" s="7" t="s">
        <v>19</v>
      </c>
      <c r="C12" s="1">
        <f>[2]ETH!J4</f>
        <v>1408.0468430903127</v>
      </c>
      <c r="D12" s="20">
        <f>C12/$C$7</f>
        <v>0.30876341590634104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1041.9792562147034</v>
      </c>
    </row>
    <row r="13" spans="2:20">
      <c r="B13" s="7" t="s">
        <v>4</v>
      </c>
      <c r="C13" s="1">
        <f>[2]BTC!J4</f>
        <v>1308.7994090453135</v>
      </c>
      <c r="D13" s="20">
        <f t="shared" ref="D13:D55" si="0">C13/$C$7</f>
        <v>0.28699995192355382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548.72</v>
      </c>
      <c r="D14" s="20">
        <f t="shared" si="0"/>
        <v>0.12032601216894351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252.73194212788411</v>
      </c>
      <c r="D15" s="20">
        <f t="shared" si="0"/>
        <v>5.542029950422895E-2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217.29930109181359</v>
      </c>
      <c r="D16" s="20">
        <f t="shared" si="0"/>
        <v>4.7650456239022601E-2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130.75</v>
      </c>
      <c r="D17" s="20">
        <f t="shared" si="0"/>
        <v>2.8671501113663369E-2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77.666666666666671</v>
      </c>
      <c r="D18" s="20">
        <f>C18/$C$7</f>
        <v>1.703112749390329E-2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1.3716270704853871E-2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1.1117744600097384E-2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51.269550989859013</v>
      </c>
      <c r="D21" s="20">
        <f t="shared" si="0"/>
        <v>1.1242638533864348E-2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50.377849837389235</v>
      </c>
      <c r="D22" s="20">
        <f t="shared" si="0"/>
        <v>1.104710193282349E-2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46.738286324132254</v>
      </c>
      <c r="D23" s="20">
        <f t="shared" si="0"/>
        <v>1.024900059956463E-2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43.057476559070601</v>
      </c>
      <c r="D24" s="20">
        <f t="shared" si="0"/>
        <v>9.441854585965026E-3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40.244292612834784</v>
      </c>
      <c r="D25" s="20">
        <f t="shared" si="0"/>
        <v>8.8249658161949282E-3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34.100087985385379</v>
      </c>
      <c r="D26" s="20">
        <f t="shared" si="0"/>
        <v>7.4776344982714783E-3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20.524375973417005</v>
      </c>
      <c r="D27" s="20">
        <f t="shared" si="0"/>
        <v>4.5006858017519798E-3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22.8484746024819</v>
      </c>
      <c r="D28" s="20">
        <f t="shared" si="0"/>
        <v>5.010325545013912E-3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17.853927454088424</v>
      </c>
      <c r="D29" s="20">
        <f t="shared" si="0"/>
        <v>3.9150967562765681E-3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18.518005447740862</v>
      </c>
      <c r="D30" s="20">
        <f t="shared" si="0"/>
        <v>4.0607190349348102E-3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16.208728968722557</v>
      </c>
      <c r="D31" s="20">
        <f t="shared" si="0"/>
        <v>3.5543295654133574E-3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12.140274991522086</v>
      </c>
      <c r="D32" s="20">
        <f t="shared" si="0"/>
        <v>2.6621790282187765E-3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12.890407365302698</v>
      </c>
      <c r="D33" s="20">
        <f t="shared" si="0"/>
        <v>2.8266717333066981E-3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12.549325931874867</v>
      </c>
      <c r="D34" s="20">
        <f t="shared" si="0"/>
        <v>2.7518777241412988E-3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11.832690622140275</v>
      </c>
      <c r="D35" s="20">
        <f t="shared" si="0"/>
        <v>2.5947304195053844E-3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11.615995940244167</v>
      </c>
      <c r="D36" s="20">
        <f t="shared" si="0"/>
        <v>2.5472125471282586E-3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1.9735641301948017E-3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9.6604855121408519</v>
      </c>
      <c r="D38" s="20">
        <f t="shared" si="0"/>
        <v>2.1183986318919715E-3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8.475071500583077</v>
      </c>
      <c r="D39" s="20">
        <f t="shared" si="0"/>
        <v>1.8584552349318881E-3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1.3990376834047593E-3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5.6693715824145681</v>
      </c>
      <c r="D41" s="20">
        <f t="shared" si="0"/>
        <v>1.2432075995332369E-3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5.6619993974677998</v>
      </c>
      <c r="D42" s="20">
        <f t="shared" si="0"/>
        <v>1.2415909906696699E-3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4.9576349796083514</v>
      </c>
      <c r="D43" s="20">
        <f t="shared" si="0"/>
        <v>1.0871345073726756E-3</v>
      </c>
    </row>
    <row r="44" spans="2:14">
      <c r="B44" s="22" t="s">
        <v>37</v>
      </c>
      <c r="C44" s="9">
        <f>[2]GRT!$J$4</f>
        <v>4.6358702424743159</v>
      </c>
      <c r="D44" s="20">
        <f t="shared" si="0"/>
        <v>1.0165763580871987E-3</v>
      </c>
    </row>
    <row r="45" spans="2:14">
      <c r="B45" s="22" t="s">
        <v>56</v>
      </c>
      <c r="C45" s="9">
        <f>[2]SHIB!$J$4</f>
        <v>4.3683528892970882</v>
      </c>
      <c r="D45" s="20">
        <f t="shared" si="0"/>
        <v>9.5791384114995071E-4</v>
      </c>
    </row>
    <row r="46" spans="2:14">
      <c r="B46" s="22" t="s">
        <v>36</v>
      </c>
      <c r="C46" s="9">
        <f>[2]AMP!$J$4</f>
        <v>3.2531464425045242</v>
      </c>
      <c r="D46" s="20">
        <f t="shared" si="0"/>
        <v>7.1336590324419492E-4</v>
      </c>
    </row>
    <row r="47" spans="2:14">
      <c r="B47" s="22" t="s">
        <v>62</v>
      </c>
      <c r="C47" s="10">
        <f>[2]SEI!$J$4</f>
        <v>2.7320900518984588</v>
      </c>
      <c r="D47" s="20">
        <f t="shared" si="0"/>
        <v>5.9910610298765027E-4</v>
      </c>
    </row>
    <row r="48" spans="2:14">
      <c r="B48" s="22" t="s">
        <v>40</v>
      </c>
      <c r="C48" s="9">
        <f>[2]SHPING!$J$4</f>
        <v>2.5454171815480637</v>
      </c>
      <c r="D48" s="20">
        <f t="shared" si="0"/>
        <v>5.5817156065386751E-4</v>
      </c>
    </row>
    <row r="49" spans="2:4">
      <c r="B49" s="7" t="s">
        <v>25</v>
      </c>
      <c r="C49" s="1">
        <f>[2]POLIS!J4</f>
        <v>2.3084865449636514</v>
      </c>
      <c r="D49" s="20">
        <f t="shared" si="0"/>
        <v>5.0621624890862123E-4</v>
      </c>
    </row>
    <row r="50" spans="2:4">
      <c r="B50" s="22" t="s">
        <v>64</v>
      </c>
      <c r="C50" s="10">
        <f>[2]ACE!$J$4</f>
        <v>2.7777465062790285</v>
      </c>
      <c r="D50" s="20">
        <f t="shared" si="0"/>
        <v>6.0911787417402446E-4</v>
      </c>
    </row>
    <row r="51" spans="2:4">
      <c r="B51" s="7" t="s">
        <v>28</v>
      </c>
      <c r="C51" s="1">
        <f>[2]ATLAS!O47</f>
        <v>1.0342332216841932</v>
      </c>
      <c r="D51" s="20">
        <f t="shared" si="0"/>
        <v>2.267917320635258E-4</v>
      </c>
    </row>
    <row r="52" spans="2:4">
      <c r="B52" s="22" t="s">
        <v>50</v>
      </c>
      <c r="C52" s="9">
        <f>[2]KAVA!$J$4</f>
        <v>2.2765872263475551</v>
      </c>
      <c r="D52" s="20">
        <f t="shared" si="0"/>
        <v>4.9922120990880095E-4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3.7208122058934509E-4</v>
      </c>
    </row>
    <row r="54" spans="2:4">
      <c r="B54" s="22" t="s">
        <v>63</v>
      </c>
      <c r="C54" s="10">
        <f>[2]MEME!$J$4</f>
        <v>1.7419966303549761</v>
      </c>
      <c r="D54" s="20">
        <f t="shared" si="0"/>
        <v>3.8199356273208821E-4</v>
      </c>
    </row>
    <row r="55" spans="2:4">
      <c r="B55" s="22" t="s">
        <v>43</v>
      </c>
      <c r="C55" s="9">
        <f>[2]TRX!$J$4</f>
        <v>1.0682533404502441</v>
      </c>
      <c r="D55" s="20">
        <f t="shared" si="0"/>
        <v>2.3425183051926416E-4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2024-01-13T22:48:10Z</dcterms:modified>
</cp:coreProperties>
</file>