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81954304"/>
        <axId val="81956224"/>
      </lineChart>
      <dateAx>
        <axId val="81954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956224"/>
        <crosses val="autoZero"/>
        <lblOffset val="100"/>
      </dateAx>
      <valAx>
        <axId val="81956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954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1727.783940641429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0.00402295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0.09221045</v>
      </c>
      <c r="C35" s="55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0.01811175</v>
      </c>
      <c r="C36" s="55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5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5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2.157057725422599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0.32375397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8.764563134144892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0.00724854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4" t="n">
        <v>11.85409153359578</v>
      </c>
      <c r="N3" s="24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4">
        <f>(D5/B5)</f>
        <v/>
      </c>
      <c r="D5" s="54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0.00883068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(C7)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($B$5+$R$7)/5</f>
        <v/>
      </c>
      <c r="O7" s="54">
        <f>($C$5*Params!K9)</f>
        <v/>
      </c>
      <c r="P7" s="54">
        <f>(O7*N7)</f>
        <v/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</row>
    <row r="8">
      <c r="B8" t="n">
        <v>-0.114356</v>
      </c>
      <c r="C8" s="54">
        <f>(D8/B8)</f>
        <v/>
      </c>
      <c r="D8" s="54" t="n">
        <v>-2.35151189</v>
      </c>
      <c r="N8" s="24">
        <f>($B$5+$R$7)/5</f>
        <v/>
      </c>
      <c r="O8" s="54">
        <f>($C$5*Params!K10)</f>
        <v/>
      </c>
      <c r="P8" s="54">
        <f>(O8*N8)</f>
        <v/>
      </c>
      <c r="R8" s="24">
        <f>(B10)</f>
        <v/>
      </c>
      <c r="S8" s="54">
        <f>(T8/R8)</f>
        <v/>
      </c>
      <c r="T8" s="54">
        <f>(D10)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</row>
    <row r="10">
      <c r="B10" t="n">
        <v>0.37732</v>
      </c>
      <c r="C10" s="54">
        <f>(D10/B10)</f>
        <v/>
      </c>
      <c r="D10" s="54" t="n">
        <v>6.21</v>
      </c>
      <c r="E10" t="inlineStr">
        <is>
          <t>DCA4</t>
        </is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4">
        <f>(SUM(B5:B12))</f>
        <v/>
      </c>
      <c r="D13" s="54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4">
        <f>(SUM(T5:T12))</f>
        <v/>
      </c>
    </row>
    <row r="14">
      <c r="M14" t="inlineStr">
        <is>
          <t>Objectif</t>
        </is>
      </c>
      <c r="N14" s="24">
        <f>($B$10)/5</f>
        <v/>
      </c>
      <c r="O14" s="54">
        <f>($C$10*Params!K8)</f>
        <v/>
      </c>
      <c r="P14" s="54">
        <f>(O14*N14)</f>
        <v/>
      </c>
    </row>
    <row r="15">
      <c r="N15" s="24">
        <f>($B$10)/5</f>
        <v/>
      </c>
      <c r="O15" s="54">
        <f>($C$10*Params!K9)</f>
        <v/>
      </c>
      <c r="P15" s="54">
        <f>(O15*N15)</f>
        <v/>
      </c>
    </row>
    <row r="16">
      <c r="N16" s="24">
        <f>($B$10)/5</f>
        <v/>
      </c>
      <c r="O16" s="54">
        <f>($C$10*Params!K10)</f>
        <v/>
      </c>
      <c r="P16" s="54">
        <f>(O16*N16)</f>
        <v/>
      </c>
    </row>
    <row r="17">
      <c r="N17" s="24">
        <f>($B$10)/5</f>
        <v/>
      </c>
      <c r="O17" s="54">
        <f>($C$10*Params!K11)</f>
        <v/>
      </c>
      <c r="P17" s="54">
        <f>(O17*N17)</f>
        <v/>
      </c>
    </row>
    <row r="18"/>
    <row r="19">
      <c r="P19" s="54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0.002048693167969864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4"/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4" t="n">
        <v>244.5336991904921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6" t="n">
        <v>0.00066199</v>
      </c>
      <c r="C10" s="54" t="n">
        <v>0</v>
      </c>
      <c r="D10" s="54" t="n">
        <v>0</v>
      </c>
      <c r="E10" s="54">
        <f>(B10*J3)</f>
        <v/>
      </c>
      <c r="P10" s="54" t="n"/>
      <c r="R10" s="66" t="n"/>
    </row>
    <row r="11">
      <c r="B11" s="66" t="n">
        <v>0.38153</v>
      </c>
      <c r="C11" s="54">
        <f>(D11/B11)</f>
        <v/>
      </c>
      <c r="D11" s="54" t="n">
        <v>116.76</v>
      </c>
      <c r="E11" t="inlineStr">
        <is>
          <t>DCA1</t>
        </is>
      </c>
      <c r="P11" s="54">
        <f>(SUM(P6:P9))</f>
        <v/>
      </c>
    </row>
    <row r="12">
      <c r="B12" s="66" t="n">
        <v>0.09438000000000001</v>
      </c>
      <c r="C12" s="54">
        <f>(D12/B12)</f>
        <v/>
      </c>
      <c r="D12" s="54" t="n">
        <v>28.7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>
        <f>(SUM(B5:B14))</f>
        <v/>
      </c>
      <c r="D15" s="54">
        <f>(SUM(D5:D14))</f>
        <v/>
      </c>
      <c r="F15" t="inlineStr">
        <is>
          <t>Moy</t>
        </is>
      </c>
      <c r="G15" s="54">
        <f>(SUM(D5:D14)/SUM(B5:B14))</f>
        <v/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>
      <c r="R35" s="66">
        <f>(SUM(R5:R25))</f>
        <v/>
      </c>
      <c r="T35" s="54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7" t="n">
        <v>0.06148719968224511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4" t="n">
        <v>4.732667632412876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4">
        <f>(D5/B5)</f>
        <v/>
      </c>
      <c r="D5" s="54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30.67133433166504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3.954156144764573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1.18233</v>
      </c>
      <c r="C5" s="54">
        <f>(D5/B5)</f>
        <v/>
      </c>
      <c r="D5" s="54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1.777265933641277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3.91787</v>
      </c>
      <c r="C5" s="54">
        <f>(D5/B5)</f>
        <v/>
      </c>
      <c r="D5" s="54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4" t="n">
        <v>25869.02524830149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0.00031768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0.00585088</v>
      </c>
      <c r="C23" s="54">
        <f>(D23/B23)</f>
        <v/>
      </c>
      <c r="D23" s="54" t="n">
        <v>131.07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0.00125108</v>
      </c>
      <c r="C24" s="54">
        <f>(D24/B24)</f>
        <v/>
      </c>
      <c r="D24" s="54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4">
        <f>(D34/B34)</f>
        <v/>
      </c>
      <c r="D34" s="54" t="n">
        <v>39.25</v>
      </c>
      <c r="E34" t="inlineStr">
        <is>
          <t>DCA3</t>
        </is>
      </c>
      <c r="M34">
        <f>($B$20/5)</f>
        <v/>
      </c>
      <c r="N34" s="54">
        <f>($C$20*Params!K16)</f>
        <v/>
      </c>
      <c r="O34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>
        <f>(N42*M42)</f>
        <v/>
      </c>
    </row>
    <row r="43">
      <c r="M43">
        <f>($B$22/5)</f>
        <v/>
      </c>
      <c r="N43" s="54">
        <f>($C$22*Params!K17)</f>
        <v/>
      </c>
      <c r="O43">
        <f>(N43*M43)</f>
        <v/>
      </c>
    </row>
    <row r="44">
      <c r="M44">
        <f>($B$22/5)</f>
        <v/>
      </c>
      <c r="N44" s="54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>
        <f>(N50*M50)</f>
        <v/>
      </c>
    </row>
    <row r="51">
      <c r="M51">
        <f>($B$23/5)</f>
        <v/>
      </c>
      <c r="N51" s="54">
        <f>($S$19*Params!K17)</f>
        <v/>
      </c>
      <c r="O51">
        <f>(N51*M51)</f>
        <v/>
      </c>
    </row>
    <row r="52">
      <c r="M52">
        <f>($B$23/5)</f>
        <v/>
      </c>
      <c r="N52" s="54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>
        <f>(N58*M58)</f>
        <v/>
      </c>
    </row>
    <row r="59">
      <c r="M59">
        <f>($B$24/5)</f>
        <v/>
      </c>
      <c r="N59" s="54">
        <f>($S$20*Params!K17)</f>
        <v/>
      </c>
      <c r="O59">
        <f>(N59*M59)</f>
        <v/>
      </c>
    </row>
    <row r="60">
      <c r="M60">
        <f>($B$24/5)</f>
        <v/>
      </c>
      <c r="N60" s="54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>
        <f>(N66*M66)</f>
        <v/>
      </c>
    </row>
    <row r="67">
      <c r="M67">
        <f>($B$25/5)</f>
        <v/>
      </c>
      <c r="N67" s="54">
        <f>($C$25*Params!K17)</f>
        <v/>
      </c>
      <c r="O67">
        <f>(N67*M67)</f>
        <v/>
      </c>
    </row>
    <row r="68">
      <c r="M68">
        <f>($B$25/5)</f>
        <v/>
      </c>
      <c r="N68" s="54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>
        <f>(N73*M73)</f>
        <v/>
      </c>
    </row>
    <row r="74">
      <c r="M74">
        <f>($R$24/5)</f>
        <v/>
      </c>
      <c r="N74" s="54">
        <f>($S$24*Params!K16)</f>
        <v/>
      </c>
      <c r="O74">
        <f>(N74*M74)</f>
        <v/>
      </c>
    </row>
    <row r="75">
      <c r="M75">
        <f>($R$24/5)</f>
        <v/>
      </c>
      <c r="N75" s="54">
        <f>($S$24*Params!K17)</f>
        <v/>
      </c>
      <c r="O75">
        <f>(N75*M75)</f>
        <v/>
      </c>
    </row>
    <row r="76">
      <c r="M76">
        <f>($R$24/5)</f>
        <v/>
      </c>
      <c r="N76" s="54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5.454007632297454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0.90228</v>
      </c>
      <c r="C5" s="54">
        <f>(D5/B5)</f>
        <v/>
      </c>
      <c r="D5" s="54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C7" s="54" t="n"/>
      <c r="D7" s="54" t="n"/>
      <c r="N7" s="24">
        <f>($B$10/5)</f>
        <v/>
      </c>
      <c r="O7" s="54">
        <f>($C$5*Params!K9)</f>
        <v/>
      </c>
      <c r="P7" s="54">
        <f>(O7*N7)</f>
        <v/>
      </c>
    </row>
    <row r="8">
      <c r="C8" s="54" t="n"/>
      <c r="D8" s="54" t="n"/>
      <c r="N8" s="24">
        <f>($B$10/5)</f>
        <v/>
      </c>
      <c r="O8" s="54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4" t="n">
        <v>76.72838577353518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0.00046076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>
        <f>(SUM($B$5:$B$9)/5)</f>
        <v/>
      </c>
      <c r="O6" s="54">
        <f>(C8)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>
        <f>(SUM($B$5:$B$9)/5)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>
        <f>(SUM($B$5:$B$9)/5)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(D8+D9)</f>
        <v/>
      </c>
    </row>
    <row r="9">
      <c r="B9" s="1" t="n">
        <v>0.03383532</v>
      </c>
      <c r="C9" s="54">
        <f>(D9/B9)</f>
        <v/>
      </c>
      <c r="D9" s="54" t="n">
        <v>2.62</v>
      </c>
      <c r="N9">
        <f>(SUM($B$5:$B$9)/5)</f>
        <v/>
      </c>
      <c r="O9" s="54">
        <f>($C$7*Params!K11)</f>
        <v/>
      </c>
      <c r="P9" s="54">
        <f>(O9*N9)</f>
        <v/>
      </c>
      <c r="R9" s="24" t="n"/>
      <c r="S9" s="54" t="n"/>
      <c r="T9" s="54" t="n"/>
    </row>
    <row r="10">
      <c r="O10" s="54" t="n"/>
      <c r="P10" s="54" t="n"/>
    </row>
    <row r="11">
      <c r="O11" s="54" t="n"/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/>
    <row r="18"/>
    <row r="19">
      <c r="R19">
        <f>(SUM(R5:R18))</f>
        <v/>
      </c>
      <c r="T19" s="54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4" t="n">
        <v>0.6142360187385569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2" t="n">
        <v>0.04166493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/>
    <row r="15">
      <c r="B15">
        <f>(SUM(B5:B14))</f>
        <v/>
      </c>
      <c r="D15" s="54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9.775393999115677e-05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>
        <f>(C35*1.1)</f>
        <v/>
      </c>
      <c r="O9" s="21">
        <f>(B35/1.1)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4527.17681199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>
        <f>(B35*J3)</f>
        <v/>
      </c>
    </row>
    <row r="36"/>
    <row r="37">
      <c r="B37">
        <f>(SUM(B5:B36))</f>
        <v/>
      </c>
      <c r="D37" s="54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0.6477197106365278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0.23786505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27.75786</v>
      </c>
      <c r="C7" s="54">
        <f>(D7/B7)</f>
        <v/>
      </c>
      <c r="D7" s="54" t="n">
        <v>28.7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0.4111236469929268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0.00080475</v>
      </c>
      <c r="C7" s="56" t="n">
        <v>0</v>
      </c>
      <c r="D7" s="26">
        <f>(B7*C7)</f>
        <v/>
      </c>
      <c r="E7" s="54">
        <f>(B7*J4)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1.231676822805186</v>
      </c>
      <c r="N3" s="1" t="n"/>
      <c r="O3" s="68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14.90846</v>
      </c>
      <c r="C6" s="54">
        <f>(D6/B6)</f>
        <v/>
      </c>
      <c r="D6" s="54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4">
        <f>($C$5*Params!K8)</f>
        <v/>
      </c>
      <c r="P6" s="54">
        <f>(O6*N6)</f>
        <v/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0.04658923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 t="n"/>
      <c r="S10" s="54" t="n"/>
      <c r="T10" s="54" t="n"/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C18" s="54" t="n"/>
      <c r="D18" s="54" t="n"/>
      <c r="F18" t="inlineStr">
        <is>
          <t>Moy</t>
        </is>
      </c>
      <c r="G18">
        <f>(D19/B19)</f>
        <v/>
      </c>
      <c r="O18" s="54" t="n"/>
      <c r="P18" s="54" t="n"/>
      <c r="S18" s="54" t="n"/>
      <c r="T18" s="54" t="n"/>
    </row>
    <row r="19">
      <c r="B19" s="1">
        <f>(SUM(B5:B18))</f>
        <v/>
      </c>
      <c r="C19" s="54" t="n"/>
      <c r="D19" s="54">
        <f>(SUM(D5:D18))</f>
        <v/>
      </c>
      <c r="O19" s="54" t="n"/>
      <c r="P19" s="54">
        <f>(SUM(P14:P17))</f>
        <v/>
      </c>
      <c r="S19" s="54" t="n"/>
      <c r="T19" s="54" t="n"/>
    </row>
    <row r="20">
      <c r="S20" s="54" t="n"/>
      <c r="T20" s="54" t="n"/>
    </row>
    <row r="21">
      <c r="S21" s="54" t="n"/>
      <c r="T21" s="54" t="n"/>
    </row>
    <row r="22">
      <c r="R22" s="1">
        <f>(SUM(R5:R21))</f>
        <v/>
      </c>
      <c r="S22" s="54" t="n"/>
      <c r="T22" s="54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9" t="n">
        <v>6.799340155120609e-06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15.10144394201385</v>
      </c>
      <c r="M3" t="inlineStr">
        <is>
          <t>Objectif :</t>
        </is>
      </c>
      <c r="N3" s="24">
        <f>(INDEX(N5:N26,MATCH(MAX(O6,O23,O14),O5:O26,0))/0.9)</f>
        <v/>
      </c>
      <c r="O3" s="55">
        <f>(MAX(O14,O23,O6)*0.85)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(B33*J3)</f>
        <v/>
      </c>
      <c r="K4" s="4">
        <f>(J4/D33-1)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>
        <f>(C29)</f>
        <v/>
      </c>
      <c r="P7" s="54">
        <f>(O7*N7)</f>
        <v/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($C$16*Params!K10)</f>
        <v/>
      </c>
      <c r="P8" s="54">
        <f>(O8*N8)</f>
        <v/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(2*($R$13+N14+$R$21)/5-N14)</f>
        <v/>
      </c>
      <c r="O15" s="54">
        <f>($S$13*Params!K9)</f>
        <v/>
      </c>
      <c r="P15" s="54">
        <f>(O15*N15)</f>
        <v/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(($R$13+N14+$R$21)/5)</f>
        <v/>
      </c>
      <c r="O16" s="54">
        <f>($S$13*Params!K10)</f>
        <v/>
      </c>
      <c r="P16" s="54">
        <f>(O16*N16)</f>
        <v/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5.10765</v>
      </c>
      <c r="C17" s="54">
        <f>(D17/B17)</f>
        <v/>
      </c>
      <c r="D17" s="54" t="n">
        <v>96.75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0" t="n">
        <v>0.0265985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1.47071</v>
      </c>
      <c r="C19" s="54">
        <f>(D19/B19)</f>
        <v/>
      </c>
      <c r="D19" s="54" t="n">
        <v>28.7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(B28+B25+B29+B30)</f>
        <v/>
      </c>
      <c r="S20" s="54" t="n">
        <v>0</v>
      </c>
      <c r="T20" s="54">
        <f>(D28+D25+D29+D30)</f>
        <v/>
      </c>
      <c r="U20" t="inlineStr">
        <is>
          <t>Ph</t>
        </is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</f>
        <v/>
      </c>
      <c r="S21" s="54" t="n">
        <v>0</v>
      </c>
      <c r="T21" s="54">
        <f>D31+D24</f>
        <v/>
      </c>
      <c r="U21" t="inlineStr">
        <is>
          <t>DCA1*</t>
        </is>
      </c>
      <c r="V21" s="55" t="n"/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S23" s="54" t="n"/>
      <c r="T23" s="54" t="n"/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(2*($R$15+$N$23+$R$19)/5-$N$23)</f>
        <v/>
      </c>
      <c r="O24" s="54">
        <f>($S$15*Params!K9)</f>
        <v/>
      </c>
      <c r="P24" s="54">
        <f>(O24*N24)</f>
        <v/>
      </c>
      <c r="S24" s="54" t="n"/>
      <c r="T24" s="54" t="n"/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($R$15+$N$23+$R$19)/5</f>
        <v/>
      </c>
      <c r="O25" s="54">
        <f>($S$15*Params!K10)</f>
        <v/>
      </c>
      <c r="P25" s="54">
        <f>(O25*N25)</f>
        <v/>
      </c>
      <c r="S25" s="54" t="n"/>
      <c r="T25" s="54" t="n"/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S26" s="54" t="n"/>
      <c r="T26" s="54" t="n"/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S27" s="54" t="n"/>
      <c r="T27" s="54" t="n"/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C32" s="54" t="n"/>
      <c r="D32" s="54" t="n"/>
      <c r="E32" s="54" t="n"/>
      <c r="S32" s="54" t="n"/>
      <c r="T32" s="54" t="n"/>
    </row>
    <row r="33">
      <c r="B33" s="24">
        <f>(SUM(B5:B32))</f>
        <v/>
      </c>
      <c r="C33" s="54" t="n"/>
      <c r="D33" s="54">
        <f>(SUM(D5:D32))</f>
        <v/>
      </c>
      <c r="E33" s="54" t="n"/>
      <c r="F33" t="inlineStr">
        <is>
          <t>Moy</t>
        </is>
      </c>
      <c r="G33" s="54">
        <f>(D33/B33)</f>
        <v/>
      </c>
      <c r="S33" s="54" t="n"/>
      <c r="T33" s="54" t="n"/>
    </row>
    <row r="34">
      <c r="M34" s="24" t="n"/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0.07224990560306531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 t="n"/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 t="n"/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 t="n"/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4.585932100436158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1.44085</v>
      </c>
      <c r="C5" s="54">
        <f>(D5/B5)</f>
        <v/>
      </c>
      <c r="D5" s="54" t="n">
        <v>8.25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0.501687097111932</v>
      </c>
      <c r="M3" t="inlineStr">
        <is>
          <t>Objectif :</t>
        </is>
      </c>
      <c r="N3" s="19">
        <f>(INDEX(N5:N13,MATCH(MAX(O6),O5:O13,0))/0.9)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" t="n">
        <v>0.48389548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(2*SUM(B$5:B$7)/5-N6)</f>
        <v/>
      </c>
      <c r="O7" s="54">
        <f>($C$5*Params!K9)</f>
        <v/>
      </c>
      <c r="P7" s="54">
        <f>(O7*N7)</f>
        <v/>
      </c>
    </row>
    <row r="8">
      <c r="B8" t="n">
        <v>-10.76</v>
      </c>
      <c r="C8" s="54">
        <f>(D8/B8)</f>
        <v/>
      </c>
      <c r="D8" s="54" t="n">
        <v>-5.05269736</v>
      </c>
      <c r="N8" s="19">
        <f>(SUM(B$5:B$7)/5)</f>
        <v/>
      </c>
      <c r="O8" s="54">
        <f>($C$5*Params!K10)</f>
        <v/>
      </c>
      <c r="P8" s="54">
        <f>(O8*N8)</f>
        <v/>
      </c>
    </row>
    <row r="9">
      <c r="N9" s="19">
        <f>(SUM(B$5:B$7)/5)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  <row r="14"/>
    <row r="15"/>
    <row r="16"/>
    <row r="17">
      <c r="R17">
        <f>(SUM(R5:R16))</f>
        <v/>
      </c>
      <c r="T17" s="54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0.100286016480406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4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54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4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54">
        <f>(D7/B7)</f>
        <v/>
      </c>
      <c r="D7" s="54" t="n">
        <v>-1.217268</v>
      </c>
      <c r="N7" s="29">
        <f>(-B7)</f>
        <v/>
      </c>
      <c r="O7" s="54">
        <f>(C7)</f>
        <v/>
      </c>
      <c r="P7" s="54">
        <f>(O7*N7)</f>
        <v/>
      </c>
      <c r="Q7" t="inlineStr">
        <is>
          <t>Done</t>
        </is>
      </c>
      <c r="R7" s="24">
        <f>B7</f>
        <v/>
      </c>
      <c r="S7" s="54">
        <f>(C7)</f>
        <v/>
      </c>
      <c r="T7" s="54">
        <f>D7</f>
        <v/>
      </c>
    </row>
    <row r="8">
      <c r="B8" s="19" t="n">
        <v>-12.62063846</v>
      </c>
      <c r="C8" s="54">
        <f>(D8/B8)</f>
        <v/>
      </c>
      <c r="D8" s="54" t="n">
        <v>-1.656203</v>
      </c>
      <c r="N8" s="29">
        <f>($B$5+$R$8)/5</f>
        <v/>
      </c>
      <c r="O8" s="54">
        <f>($C$5*Params!K10)</f>
        <v/>
      </c>
      <c r="P8" s="54">
        <f>(O8*N8)</f>
        <v/>
      </c>
      <c r="R8" s="24">
        <f>B8+B9</f>
        <v/>
      </c>
      <c r="S8" s="54">
        <f>(C8)</f>
        <v/>
      </c>
      <c r="T8" s="54">
        <f>D8+D9</f>
        <v/>
      </c>
    </row>
    <row r="9">
      <c r="B9" s="19" t="n">
        <v>15.03715876</v>
      </c>
      <c r="C9" s="54">
        <f>(D9/B9)</f>
        <v/>
      </c>
      <c r="D9" s="54" t="n">
        <v>1.549163</v>
      </c>
      <c r="N9" s="29">
        <f>($B$5+$R$8)/5</f>
        <v/>
      </c>
      <c r="O9" s="54">
        <f>($C$5*Params!K11)</f>
        <v/>
      </c>
      <c r="P9" s="54">
        <f>(O9*N9)</f>
        <v/>
      </c>
      <c r="R9" s="24" t="n"/>
      <c r="S9" s="54" t="n"/>
      <c r="T9" s="54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24" t="n"/>
      <c r="S10" s="54" t="n"/>
      <c r="T10" s="54" t="n"/>
    </row>
    <row r="11">
      <c r="B11" s="19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24" t="n"/>
      <c r="S11" s="54" t="n"/>
      <c r="T11" s="54" t="n"/>
    </row>
    <row r="12">
      <c r="R12" s="24" t="n"/>
      <c r="S12" s="54" t="n"/>
      <c r="T12" s="54" t="n"/>
    </row>
    <row r="13">
      <c r="R13" s="24" t="n"/>
      <c r="S13" s="54" t="n"/>
      <c r="T13" s="54" t="n"/>
    </row>
    <row r="14"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  <c r="V21" s="55" t="n"/>
    </row>
    <row r="22"/>
    <row r="23">
      <c r="S23" s="54" t="n"/>
      <c r="T23" s="54" t="n"/>
    </row>
    <row r="24">
      <c r="S24" s="54" t="n"/>
      <c r="T24" s="54" t="n"/>
    </row>
    <row r="25">
      <c r="S25" s="54" t="n"/>
      <c r="T25" s="54" t="n"/>
    </row>
    <row r="26">
      <c r="S26" s="54" t="n"/>
      <c r="T26" s="54" t="n"/>
    </row>
    <row r="27"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S33" s="54" t="n"/>
      <c r="T33" s="54" t="n"/>
    </row>
    <row r="34">
      <c r="S34" s="54" t="n"/>
      <c r="T34" s="54" t="n"/>
    </row>
    <row r="35">
      <c r="R35" s="24">
        <f>(SUM(R5:R34))</f>
        <v/>
      </c>
      <c r="S35" s="54" t="n"/>
      <c r="T35" s="54">
        <f>(SUM(T5:T34))</f>
        <v/>
      </c>
      <c r="V35" t="inlineStr">
        <is>
          <t>Moy</t>
        </is>
      </c>
      <c r="W35" s="54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0.7924407178157233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0.002722812364610551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0.1648245958981706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5"/>
    <row r="16"/>
    <row r="17">
      <c r="P17" s="54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4"/>
    <row r="25"/>
    <row r="26">
      <c r="P26" s="54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3"/>
    <row r="34"/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0.001581968717450535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(SUM(K34:K42)-C74*J3+D74)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(-SUM(E9:E30))</f>
        <v/>
      </c>
      <c r="K14" s="55">
        <f>(J14-M37-M38-M39-M41-L42)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(J15+M46)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4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7" t="n">
        <v>4</v>
      </c>
      <c r="D30" s="58" t="n">
        <v>0.01</v>
      </c>
      <c r="E30" s="58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4" t="n">
        <v>3.5</v>
      </c>
      <c r="H34" s="30">
        <f>G50</f>
        <v/>
      </c>
      <c r="I34" s="55">
        <f>((F34-H34*D34)*$J$3-G34)</f>
        <v/>
      </c>
      <c r="J34" t="n">
        <v>1</v>
      </c>
      <c r="K34" s="59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4" t="n">
        <v>0</v>
      </c>
      <c r="H37" s="30">
        <f>G52</f>
        <v/>
      </c>
      <c r="I37" s="55">
        <f>((F37-H37*D37)*$J$3-G37)</f>
        <v/>
      </c>
      <c r="J37" t="n">
        <v>3</v>
      </c>
      <c r="K37" s="59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4" t="n">
        <v>0</v>
      </c>
      <c r="H38" s="30">
        <f>H37</f>
        <v/>
      </c>
      <c r="I38" s="55">
        <f>((F38-H38*D38)*$J$3-G38)</f>
        <v/>
      </c>
      <c r="J38" t="n">
        <v>1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0" t="n">
        <v>0</v>
      </c>
      <c r="H40" s="32">
        <f>H35</f>
        <v/>
      </c>
      <c r="I40" s="60">
        <f>((F40-H40*D40)*$J$3-G40)</f>
        <v/>
      </c>
      <c r="J40" s="16" t="n">
        <v>1</v>
      </c>
      <c r="K40" s="61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4" t="n">
        <v>0</v>
      </c>
      <c r="H41" s="29">
        <f>(H37)</f>
        <v/>
      </c>
      <c r="I41" s="55">
        <f>((F41-H41*D41)*$J$3-G41)</f>
        <v/>
      </c>
      <c r="J41" t="n">
        <v>1</v>
      </c>
      <c r="K41" s="59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9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2" t="n">
        <v>1.14</v>
      </c>
      <c r="E59" s="63">
        <f>D59/C59</f>
        <v/>
      </c>
    </row>
    <row r="60">
      <c r="B60" s="8" t="n"/>
      <c r="C60" s="19" t="n">
        <v>130.53974622</v>
      </c>
      <c r="D60" s="62" t="n">
        <v>1.179312</v>
      </c>
      <c r="E60" s="63">
        <f>D60/C60</f>
        <v/>
      </c>
    </row>
    <row r="61">
      <c r="B61" s="8" t="n"/>
      <c r="C61" s="19" t="n">
        <v>167.40487412</v>
      </c>
      <c r="D61" s="62" t="n">
        <v>1.05481</v>
      </c>
      <c r="E61" s="63">
        <f>D61/C61</f>
        <v/>
      </c>
    </row>
    <row r="62">
      <c r="B62" s="8" t="n"/>
      <c r="C62" s="19" t="n">
        <v>167.96828</v>
      </c>
      <c r="D62" s="62">
        <f>1.0512-0.00017</f>
        <v/>
      </c>
      <c r="E62" s="63">
        <f>D62/C62</f>
        <v/>
      </c>
    </row>
    <row r="63">
      <c r="B63" s="8" t="n"/>
      <c r="C63" s="19" t="n">
        <v>123.66</v>
      </c>
      <c r="D63" s="62" t="n">
        <v>1.049</v>
      </c>
      <c r="E63" s="63">
        <f>D63/C63</f>
        <v/>
      </c>
    </row>
    <row r="64">
      <c r="B64" s="8" t="n"/>
      <c r="C64" s="19" t="n">
        <v>149.5</v>
      </c>
      <c r="D64" s="62" t="n">
        <v>1.17</v>
      </c>
      <c r="E64" s="63">
        <f>D64/C64</f>
        <v/>
      </c>
    </row>
    <row r="65">
      <c r="B65" s="8" t="n"/>
      <c r="C65" s="19" t="n">
        <v>170.62</v>
      </c>
      <c r="D65" s="62" t="n">
        <v>1.158</v>
      </c>
      <c r="E65" s="63">
        <f>D65/C65</f>
        <v/>
      </c>
    </row>
    <row r="66">
      <c r="B66" s="8" t="n"/>
      <c r="C66" s="19" t="n">
        <v>192.66</v>
      </c>
      <c r="D66" s="62" t="n">
        <v>1.09</v>
      </c>
      <c r="E66" s="63">
        <f>D66/C66</f>
        <v/>
      </c>
    </row>
    <row r="67">
      <c r="B67" s="8" t="n"/>
      <c r="C67" s="19" t="n">
        <v>257.34</v>
      </c>
      <c r="D67" s="62" t="n">
        <v>1.13</v>
      </c>
      <c r="E67" s="63">
        <f>(D67/C67)</f>
        <v/>
      </c>
    </row>
    <row r="68">
      <c r="B68" s="8" t="n"/>
      <c r="C68" s="19" t="n">
        <v>312.13</v>
      </c>
      <c r="D68" s="62" t="n">
        <v>0.82</v>
      </c>
      <c r="E68" s="63">
        <f>(D68/C68)</f>
        <v/>
      </c>
    </row>
    <row r="69">
      <c r="B69" s="8" t="n"/>
      <c r="C69" s="19" t="n">
        <v>352.461</v>
      </c>
      <c r="D69" s="62" t="n">
        <v>1.2074</v>
      </c>
      <c r="E69" s="63">
        <f>(D69/C69)</f>
        <v/>
      </c>
    </row>
    <row r="70">
      <c r="B70" s="8" t="n"/>
      <c r="C70" s="19" t="n">
        <v>263.04</v>
      </c>
      <c r="D70" s="62" t="n">
        <v>1.0588</v>
      </c>
      <c r="E70" s="63">
        <f>(D70/C70)</f>
        <v/>
      </c>
    </row>
    <row r="71">
      <c r="B71" s="8" t="n"/>
      <c r="C71" s="19" t="n">
        <v>359.00496</v>
      </c>
      <c r="D71" s="62" t="n">
        <v>1.1195</v>
      </c>
      <c r="E71" s="63">
        <f>(D71/C71)</f>
        <v/>
      </c>
    </row>
    <row r="72">
      <c r="B72" s="8" t="n"/>
      <c r="C72" s="19" t="n">
        <v>327.91</v>
      </c>
      <c r="D72" s="62" t="n">
        <v>1.0785</v>
      </c>
      <c r="E72" s="63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4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(-60/3)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0.2709219982974979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0.37742688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(C8)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81.21717</v>
      </c>
      <c r="C7" s="54">
        <f>(D7/B7)</f>
        <v/>
      </c>
      <c r="D7" s="54" t="n">
        <v>28.7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0.1179143770802612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5" t="n">
        <v>0.27573941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25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2023-06-14T20:03:57Z</dcterms:modified>
  <cp:lastModifiedBy>Tiko</cp:lastModifiedBy>
</cp:coreProperties>
</file>