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8" l="1"/>
  <c r="C44" l="1"/>
  <c r="C16" l="1"/>
  <c r="C19" l="1"/>
  <c r="C43" l="1"/>
  <c r="C17" l="1"/>
  <c r="C38" l="1"/>
  <c r="C35"/>
  <c r="C36" l="1"/>
  <c r="C25" l="1"/>
  <c r="C34" l="1"/>
  <c r="C50" l="1"/>
  <c r="C18" l="1"/>
  <c r="C39" l="1"/>
  <c r="C14"/>
  <c r="C40" l="1"/>
  <c r="C31"/>
  <c r="C33"/>
  <c r="C26" l="1"/>
  <c r="C47"/>
  <c r="C27"/>
  <c r="C24" l="1"/>
  <c r="C49" l="1"/>
  <c r="C13"/>
  <c r="C12" l="1"/>
  <c r="C23" l="1"/>
  <c r="C42" l="1"/>
  <c r="C32"/>
  <c r="C22"/>
  <c r="C21" l="1"/>
  <c r="C15"/>
  <c r="C7" l="1"/>
  <c r="D15" s="1"/>
  <c r="D13"/>
  <c r="D46"/>
  <c r="D19"/>
  <c r="D43"/>
  <c r="D21"/>
  <c r="D32"/>
  <c r="M8"/>
  <c r="D40"/>
  <c r="D36"/>
  <c r="D25"/>
  <c r="D41"/>
  <c r="D28"/>
  <c r="N9"/>
  <c r="D17"/>
  <c r="D14"/>
  <c r="D7"/>
  <c r="E7" s="1"/>
  <c r="D50"/>
  <c r="D37"/>
  <c r="N8"/>
  <c r="D34"/>
  <c r="D31"/>
  <c r="D45"/>
  <c r="D48"/>
  <c r="M9"/>
  <c r="D12"/>
  <c r="D39"/>
  <c r="D35"/>
  <c r="D29"/>
  <c r="D42"/>
  <c r="D22"/>
  <c r="D18" l="1"/>
  <c r="D47"/>
  <c r="D44"/>
  <c r="D23"/>
  <c r="D33"/>
  <c r="D49"/>
  <c r="D16"/>
  <c r="D38"/>
  <c r="Q3"/>
  <c r="D24"/>
  <c r="D26"/>
  <c r="D30"/>
  <c r="D27"/>
  <c r="D20"/>
  <c r="M10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M20" l="1"/>
  <c r="N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<sst xmlns="http://schemas.openxmlformats.org/spreadsheetml/2006/main" count="92" uniqueCount="59">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</sst>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861.25360930169711</c:v>
                </c:pt>
                <c:pt idx="1">
                  <c:v>743.40010586441281</c:v>
                </c:pt>
                <c:pt idx="2">
                  <c:v>696.28600977887413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861.25360930169711</v>
          </cell>
        </row>
      </sheetData>
      <sheetData sheetId="1">
        <row r="4">
          <cell r="J4">
            <v>743.40010586441281</v>
          </cell>
        </row>
      </sheetData>
      <sheetData sheetId="2">
        <row r="2">
          <cell r="Y2">
            <v>62.31</v>
          </cell>
        </row>
      </sheetData>
      <sheetData sheetId="3">
        <row r="4">
          <cell r="J4">
            <v>1.0121847720834709</v>
          </cell>
        </row>
      </sheetData>
      <sheetData sheetId="4">
        <row r="46">
          <cell r="M46">
            <v>76.27000000000001</v>
          </cell>
          <cell r="O46">
            <v>0.71717763788358546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23.097641210210977</v>
          </cell>
        </row>
      </sheetData>
      <sheetData sheetId="8">
        <row r="4">
          <cell r="J4">
            <v>7.3347325737194646</v>
          </cell>
        </row>
      </sheetData>
      <sheetData sheetId="9">
        <row r="4">
          <cell r="J4">
            <v>15.627647192194861</v>
          </cell>
        </row>
      </sheetData>
      <sheetData sheetId="10">
        <row r="4">
          <cell r="J4">
            <v>10.498320157956281</v>
          </cell>
        </row>
      </sheetData>
      <sheetData sheetId="11">
        <row r="4">
          <cell r="J4">
            <v>25.883473596266118</v>
          </cell>
        </row>
      </sheetData>
      <sheetData sheetId="12">
        <row r="4">
          <cell r="J4">
            <v>1.9826807971451836</v>
          </cell>
        </row>
      </sheetData>
      <sheetData sheetId="13">
        <row r="4">
          <cell r="J4">
            <v>119.81811120750315</v>
          </cell>
        </row>
      </sheetData>
      <sheetData sheetId="14">
        <row r="4">
          <cell r="J4">
            <v>3.7893661299410257</v>
          </cell>
        </row>
      </sheetData>
      <sheetData sheetId="15">
        <row r="4">
          <cell r="J4">
            <v>24.538769211954964</v>
          </cell>
        </row>
      </sheetData>
      <sheetData sheetId="16">
        <row r="4">
          <cell r="J4">
            <v>3.7731647467571858</v>
          </cell>
        </row>
      </sheetData>
      <sheetData sheetId="17">
        <row r="4">
          <cell r="J4">
            <v>4.6051809575637481</v>
          </cell>
        </row>
      </sheetData>
      <sheetData sheetId="18">
        <row r="4">
          <cell r="J4">
            <v>6.9999042402924783</v>
          </cell>
        </row>
      </sheetData>
      <sheetData sheetId="19">
        <row r="4">
          <cell r="J4">
            <v>4.8501484229923699</v>
          </cell>
        </row>
      </sheetData>
      <sheetData sheetId="20">
        <row r="4">
          <cell r="J4">
            <v>12.11561222239134</v>
          </cell>
        </row>
      </sheetData>
      <sheetData sheetId="21">
        <row r="4">
          <cell r="J4">
            <v>1.19259869984609</v>
          </cell>
        </row>
      </sheetData>
      <sheetData sheetId="22">
        <row r="4">
          <cell r="J4">
            <v>33.936051655337018</v>
          </cell>
        </row>
      </sheetData>
      <sheetData sheetId="23">
        <row r="4">
          <cell r="J4">
            <v>27.384515238829671</v>
          </cell>
        </row>
      </sheetData>
      <sheetData sheetId="24">
        <row r="4">
          <cell r="J4">
            <v>22.247023427662995</v>
          </cell>
        </row>
      </sheetData>
      <sheetData sheetId="25">
        <row r="4">
          <cell r="J4">
            <v>20.374374001618577</v>
          </cell>
        </row>
      </sheetData>
      <sheetData sheetId="26">
        <row r="4">
          <cell r="J4">
            <v>3.01810202220455</v>
          </cell>
        </row>
      </sheetData>
      <sheetData sheetId="27">
        <row r="4">
          <cell r="J4">
            <v>107.00319935757948</v>
          </cell>
        </row>
      </sheetData>
      <sheetData sheetId="28">
        <row r="4">
          <cell r="J4">
            <v>0.66983762297663618</v>
          </cell>
        </row>
      </sheetData>
      <sheetData sheetId="29">
        <row r="4">
          <cell r="J4">
            <v>6.4543433364929879</v>
          </cell>
        </row>
      </sheetData>
      <sheetData sheetId="30">
        <row r="4">
          <cell r="J4">
            <v>21.867797021550334</v>
          </cell>
        </row>
      </sheetData>
      <sheetData sheetId="31">
        <row r="4">
          <cell r="J4">
            <v>4.0443967301222212</v>
          </cell>
        </row>
      </sheetData>
      <sheetData sheetId="32">
        <row r="4">
          <cell r="J4">
            <v>2.3545543633311232</v>
          </cell>
        </row>
      </sheetData>
      <sheetData sheetId="33">
        <row r="4">
          <cell r="J4">
            <v>1.7467247274339108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16.306000000000001</v>
      </c>
      <c r="M2" t="s">
        <v>7</v>
      </c>
      <c r="N2" s="9">
        <v>2</v>
      </c>
      <c r="P2" t="s">
        <v>8</v>
      </c>
      <c r="Q2" s="10">
        <f>N2+K2+H2</f>
        <v>33.896000000000001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1.459044558518344E-2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2323.1641420479509</v>
      </c>
      <c r="D7" s="20">
        <f>(C7*[1]Feuil1!$K$2-C4)/C4</f>
        <v>-5.197777441658874E-2</v>
      </c>
      <c r="E7" s="32">
        <f>C7-C7/(1+D7)</f>
        <v>-127.37349236065165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861.25360930169711</v>
      </c>
    </row>
    <row r="9" spans="2:20">
      <c r="M9" s="17" t="str">
        <f>IF(C13&gt;C7*[2]Params!F8,B13,"Others")</f>
        <v>BTC</v>
      </c>
      <c r="N9" s="18">
        <f>IF(C13&gt;C7*0.1,C13,C7)</f>
        <v>743.40010586441281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696.28600977887413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861.25360930169711</v>
      </c>
      <c r="D12" s="30">
        <f>C12/$C$7</f>
        <v>0.37072438994451412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743.40010586441281</v>
      </c>
      <c r="D13" s="30">
        <f t="shared" ref="D13:D50" si="0">C13/$C$7</f>
        <v>0.31999465401918586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119.81811120750315</v>
      </c>
      <c r="D14" s="30">
        <f t="shared" si="0"/>
        <v>5.1575396261875524E-2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107.00319935757948</v>
      </c>
      <c r="D15" s="30">
        <f t="shared" si="0"/>
        <v>4.6059250580224774E-2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3.2830224356323497E-2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62.31</v>
      </c>
      <c r="D17" s="30">
        <f t="shared" si="0"/>
        <v>2.6821178440310955E-2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27.384515238829671</v>
      </c>
      <c r="D18" s="30">
        <f>C18/$C$7</f>
        <v>1.1787593800707192E-2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33.936051655337018</v>
      </c>
      <c r="D19" s="30">
        <f>C19/$C$7</f>
        <v>1.4607685716697226E-2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6.710675202767578E-3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25.883473596266118</v>
      </c>
      <c r="D21" s="30">
        <f t="shared" si="0"/>
        <v>1.1141474305577445E-2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23.097641210210977</v>
      </c>
      <c r="D22" s="30">
        <f t="shared" si="0"/>
        <v>9.9423199558553773E-3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22.247023427662995</v>
      </c>
      <c r="D23" s="30">
        <f t="shared" si="0"/>
        <v>9.5761737300453769E-3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24.538769211954964</v>
      </c>
      <c r="D24" s="30">
        <f t="shared" si="0"/>
        <v>1.056264977915989E-2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20.374374001618577</v>
      </c>
      <c r="D25" s="30">
        <f t="shared" si="0"/>
        <v>8.7700966250528686E-3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21.867797021550334</v>
      </c>
      <c r="D26" s="30">
        <f t="shared" si="0"/>
        <v>9.4129367037634731E-3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15.627647192194861</v>
      </c>
      <c r="D27" s="30">
        <f t="shared" si="0"/>
        <v>6.7268803393369095E-3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8.608948303742885E-3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7.0188755520415739E-3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2</v>
      </c>
      <c r="D30" s="30">
        <f t="shared" si="0"/>
        <v>8.6089483037428839E-4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10.498320157956281</v>
      </c>
      <c r="D31" s="30">
        <f t="shared" si="0"/>
        <v>4.5189747757993729E-3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12.11561222239134</v>
      </c>
      <c r="D32" s="30">
        <f t="shared" si="0"/>
        <v>5.2151339645381241E-3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7.3347325737194646</v>
      </c>
      <c r="D33" s="30">
        <f t="shared" si="0"/>
        <v>3.157216677446493E-3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6.9999042402924783</v>
      </c>
      <c r="D34" s="30">
        <f t="shared" si="0"/>
        <v>3.0130906867914275E-3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6.4543433364929879</v>
      </c>
      <c r="D35" s="30">
        <f t="shared" si="0"/>
        <v>2.7782554059237749E-3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4.8501484229923699</v>
      </c>
      <c r="D36" s="30">
        <f t="shared" si="0"/>
        <v>2.0877338519510692E-3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2.3244160420105788E-3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4.6051809575637481</v>
      </c>
      <c r="D38" s="30">
        <f t="shared" si="0"/>
        <v>1.9822882396523731E-3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3.7731647467571858</v>
      </c>
      <c r="D39" s="30">
        <f t="shared" si="0"/>
        <v>1.6241490123168863E-3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3.7893661299410257</v>
      </c>
      <c r="D40" s="30">
        <f t="shared" si="0"/>
        <v>1.6311228558308266E-3</v>
      </c>
    </row>
    <row r="41" spans="2:14">
      <c r="B41" s="22" t="s">
        <v>56</v>
      </c>
      <c r="C41" s="9">
        <f>[2]SHIB!$J$4</f>
        <v>3.01810202220455</v>
      </c>
      <c r="D41" s="30">
        <f t="shared" si="0"/>
        <v>1.2991342142290416E-3</v>
      </c>
    </row>
    <row r="42" spans="2:14">
      <c r="B42" s="22" t="s">
        <v>37</v>
      </c>
      <c r="C42" s="9">
        <f>[2]GRT!$J$4</f>
        <v>4.0443967301222212</v>
      </c>
      <c r="D42" s="30">
        <f t="shared" si="0"/>
        <v>1.7409001184724483E-3</v>
      </c>
    </row>
    <row r="43" spans="2:14">
      <c r="B43" s="22" t="s">
        <v>50</v>
      </c>
      <c r="C43" s="9">
        <f>[2]KAVA!$J$4</f>
        <v>2.3545543633311232</v>
      </c>
      <c r="D43" s="30">
        <f t="shared" si="0"/>
        <v>1.0135118396134941E-3</v>
      </c>
    </row>
    <row r="44" spans="2:14">
      <c r="B44" s="22" t="s">
        <v>36</v>
      </c>
      <c r="C44" s="9">
        <f>[2]AMP!$J$4</f>
        <v>1.9826807971451836</v>
      </c>
      <c r="D44" s="30">
        <f t="shared" si="0"/>
        <v>8.5343982427233094E-4</v>
      </c>
    </row>
    <row r="45" spans="2:14">
      <c r="B45" s="22" t="s">
        <v>40</v>
      </c>
      <c r="C45" s="9">
        <f>[2]SHPING!$J$4</f>
        <v>1.7467247274339108</v>
      </c>
      <c r="D45" s="30">
        <f t="shared" si="0"/>
        <v>7.5187314396739596E-4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7.3038041922608905E-4</v>
      </c>
    </row>
    <row r="47" spans="2:14">
      <c r="B47" s="22" t="s">
        <v>23</v>
      </c>
      <c r="C47" s="9">
        <f>[2]LUNA!J4</f>
        <v>1.19259869984609</v>
      </c>
      <c r="D47" s="30">
        <f t="shared" si="0"/>
        <v>5.1335102770429827E-4</v>
      </c>
    </row>
    <row r="48" spans="2:14">
      <c r="B48" s="7" t="s">
        <v>25</v>
      </c>
      <c r="C48" s="1">
        <f>[2]POLIS!J4</f>
        <v>1.0121847720834709</v>
      </c>
      <c r="D48" s="30">
        <f t="shared" si="0"/>
        <v>4.3569231883511874E-4</v>
      </c>
    </row>
    <row r="49" spans="2:4">
      <c r="B49" s="22" t="s">
        <v>43</v>
      </c>
      <c r="C49" s="9">
        <f>[2]TRX!$J$4</f>
        <v>0.66983762297663618</v>
      </c>
      <c r="D49" s="30">
        <f t="shared" si="0"/>
        <v>2.8832987340539389E-4</v>
      </c>
    </row>
    <row r="50" spans="2:4">
      <c r="B50" s="7" t="s">
        <v>28</v>
      </c>
      <c r="C50" s="1">
        <f>[2]ATLAS!O46</f>
        <v>0.71717763788358546</v>
      </c>
      <c r="D50" s="30">
        <f t="shared" si="0"/>
        <v>3.0870726045701107E-4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2023-06-14T14:17:33Z</dcterms:modified>
</cp:coreProperties>
</file>