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<sst xmlns="http://schemas.openxmlformats.org/spreadsheetml/2006/main" count="107" uniqueCount="67">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</sst>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1298.2371233203796</c:v>
                </c:pt>
                <c:pt idx="1">
                  <c:v>1275.8342106783321</c:v>
                </c:pt>
                <c:pt idx="2">
                  <c:v>539.94000000000005</c:v>
                </c:pt>
                <c:pt idx="3">
                  <c:v>253.35319553816322</c:v>
                </c:pt>
                <c:pt idx="4">
                  <c:v>219.79072304251554</c:v>
                </c:pt>
                <c:pt idx="5">
                  <c:v>799.74430448276735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1275.8342106783321</v>
          </cell>
        </row>
      </sheetData>
      <sheetData sheetId="1">
        <row r="4">
          <cell r="J4">
            <v>1298.2371233203796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2.5141112007948241</v>
          </cell>
        </row>
      </sheetData>
      <sheetData sheetId="4">
        <row r="47">
          <cell r="M47">
            <v>111.75</v>
          </cell>
          <cell r="O47">
            <v>2.2970396709604728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2.7241366666511349</v>
          </cell>
        </row>
      </sheetData>
      <sheetData sheetId="8">
        <row r="4">
          <cell r="J4">
            <v>38.123345578174003</v>
          </cell>
        </row>
      </sheetData>
      <sheetData sheetId="9">
        <row r="4">
          <cell r="J4">
            <v>9.6254139372663445</v>
          </cell>
        </row>
      </sheetData>
      <sheetData sheetId="10">
        <row r="4">
          <cell r="J4">
            <v>20.411106465922327</v>
          </cell>
        </row>
      </sheetData>
      <sheetData sheetId="11">
        <row r="4">
          <cell r="J4">
            <v>12.069891575981865</v>
          </cell>
        </row>
      </sheetData>
      <sheetData sheetId="12">
        <row r="4">
          <cell r="J4">
            <v>48.82385244808777</v>
          </cell>
        </row>
      </sheetData>
      <sheetData sheetId="13">
        <row r="4">
          <cell r="J4">
            <v>3.396948594649515</v>
          </cell>
        </row>
      </sheetData>
      <sheetData sheetId="14">
        <row r="4">
          <cell r="J4">
            <v>219.79072304251554</v>
          </cell>
        </row>
      </sheetData>
      <sheetData sheetId="15">
        <row r="4">
          <cell r="J4">
            <v>4.9344859640184087</v>
          </cell>
        </row>
      </sheetData>
      <sheetData sheetId="16">
        <row r="4">
          <cell r="J4">
            <v>44.11301570067991</v>
          </cell>
        </row>
      </sheetData>
      <sheetData sheetId="17">
        <row r="4">
          <cell r="J4">
            <v>5.6665194211537795</v>
          </cell>
        </row>
      </sheetData>
      <sheetData sheetId="18">
        <row r="4">
          <cell r="J4">
            <v>4.5955358466238501</v>
          </cell>
        </row>
      </sheetData>
      <sheetData sheetId="19">
        <row r="4">
          <cell r="J4">
            <v>11.728181210927296</v>
          </cell>
        </row>
      </sheetData>
      <sheetData sheetId="20">
        <row r="4">
          <cell r="J4">
            <v>2.2723430803816744</v>
          </cell>
        </row>
      </sheetData>
      <sheetData sheetId="21">
        <row r="4">
          <cell r="J4">
            <v>14.647567128528751</v>
          </cell>
        </row>
      </sheetData>
      <sheetData sheetId="22">
        <row r="4">
          <cell r="J4">
            <v>8.0051504829593458</v>
          </cell>
        </row>
      </sheetData>
      <sheetData sheetId="23">
        <row r="4">
          <cell r="J4">
            <v>10.738561026390146</v>
          </cell>
        </row>
      </sheetData>
      <sheetData sheetId="24">
        <row r="4">
          <cell r="J4">
            <v>5.1672259114346879</v>
          </cell>
        </row>
      </sheetData>
      <sheetData sheetId="25">
        <row r="4">
          <cell r="J4">
            <v>15.257504855290824</v>
          </cell>
        </row>
      </sheetData>
      <sheetData sheetId="26">
        <row r="4">
          <cell r="J4">
            <v>48.773496689194268</v>
          </cell>
        </row>
      </sheetData>
      <sheetData sheetId="27">
        <row r="4">
          <cell r="J4">
            <v>1.5537539489104231</v>
          </cell>
        </row>
      </sheetData>
      <sheetData sheetId="28">
        <row r="4">
          <cell r="J4">
            <v>39.390081255446447</v>
          </cell>
        </row>
      </sheetData>
      <sheetData sheetId="29">
        <row r="4">
          <cell r="J4">
            <v>33.882176377964797</v>
          </cell>
        </row>
      </sheetData>
      <sheetData sheetId="30">
        <row r="4">
          <cell r="J4">
            <v>2.6119315776439262</v>
          </cell>
        </row>
      </sheetData>
      <sheetData sheetId="31">
        <row r="4">
          <cell r="J4">
            <v>4.1755627627153578</v>
          </cell>
        </row>
      </sheetData>
      <sheetData sheetId="32">
        <row r="4">
          <cell r="J4">
            <v>2.6716552505880427</v>
          </cell>
        </row>
      </sheetData>
      <sheetData sheetId="33">
        <row r="4">
          <cell r="J4">
            <v>253.35319553816322</v>
          </cell>
        </row>
      </sheetData>
      <sheetData sheetId="34">
        <row r="4">
          <cell r="J4">
            <v>0.97194057070541739</v>
          </cell>
        </row>
      </sheetData>
      <sheetData sheetId="35">
        <row r="4">
          <cell r="J4">
            <v>10.983551161425002</v>
          </cell>
        </row>
      </sheetData>
      <sheetData sheetId="36">
        <row r="4">
          <cell r="J4">
            <v>17.648851132887977</v>
          </cell>
        </row>
      </sheetData>
      <sheetData sheetId="37">
        <row r="4">
          <cell r="J4">
            <v>18.940162848631001</v>
          </cell>
        </row>
      </sheetData>
      <sheetData sheetId="38">
        <row r="4">
          <cell r="J4">
            <v>17.452410539777823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0.1360915590234793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4386.8995570621591</v>
      </c>
      <c r="D7" s="20">
        <f>(C7*[1]Feuil1!$K$2-C4)/C4</f>
        <v>0.53896630567716453</v>
      </c>
      <c r="E7" s="31">
        <f>C7-C7/(1+D7)</f>
        <v>1536.3501065127084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1298.2371233203796</v>
      </c>
    </row>
    <row r="9" spans="2:20">
      <c r="M9" s="17" t="str">
        <f>IF(C13&gt;C7*Params!F8,B13,"Others")</f>
        <v>ETH</v>
      </c>
      <c r="N9" s="18">
        <f>IF(C13&gt;C7*0.1,C13,C7)</f>
        <v>1275.8342106783321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253.35319553816322</v>
      </c>
    </row>
    <row r="12" spans="2:20">
      <c r="B12" s="7" t="s">
        <v>4</v>
      </c>
      <c r="C12" s="1">
        <f>[2]BTC!J4</f>
        <v>1298.2371233203796</v>
      </c>
      <c r="D12" s="20">
        <f>C12/$C$7</f>
        <v>0.29593500066133027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219.79072304251554</v>
      </c>
    </row>
    <row r="13" spans="2:20">
      <c r="B13" s="7" t="s">
        <v>19</v>
      </c>
      <c r="C13" s="1">
        <f>[2]ETH!J4</f>
        <v>1275.8342106783321</v>
      </c>
      <c r="D13" s="20">
        <f t="shared" ref="D13:D55" si="0">C13/$C$7</f>
        <v>0.29082822482781873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799.74430448276735</v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0.12308009175427526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253.35319553816322</v>
      </c>
      <c r="D15" s="20">
        <f t="shared" si="0"/>
        <v>5.7752221641434176E-2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219.79072304251554</v>
      </c>
      <c r="D16" s="20">
        <f t="shared" si="0"/>
        <v>5.0101608250567309E-2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2.5473571607104974E-2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2.0515628139950313E-2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1.4258361557265467E-2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1.1557137185505344E-2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48.773496689194268</v>
      </c>
      <c r="D21" s="20">
        <f t="shared" si="0"/>
        <v>1.1117988012895638E-2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48.82385244808777</v>
      </c>
      <c r="D22" s="20">
        <f t="shared" si="0"/>
        <v>1.1129466679830793E-2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44.11301570067991</v>
      </c>
      <c r="D23" s="20">
        <f t="shared" si="0"/>
        <v>1.0055624736077098E-2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39.390081255446447</v>
      </c>
      <c r="D24" s="20">
        <f t="shared" si="0"/>
        <v>8.9790251048796274E-3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38.123345578174003</v>
      </c>
      <c r="D25" s="20">
        <f t="shared" si="0"/>
        <v>8.690270903695967E-3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33.882176377964797</v>
      </c>
      <c r="D26" s="20">
        <f t="shared" si="0"/>
        <v>7.7234903460281596E-3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20.411106465922327</v>
      </c>
      <c r="D27" s="20">
        <f t="shared" si="0"/>
        <v>4.6527407797755322E-3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18.940162848631001</v>
      </c>
      <c r="D28" s="20">
        <f t="shared" si="0"/>
        <v>4.3174370879179519E-3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17.648851132887977</v>
      </c>
      <c r="D29" s="20">
        <f t="shared" si="0"/>
        <v>4.023080743774117E-3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17.452410539777823</v>
      </c>
      <c r="D30" s="20">
        <f t="shared" si="0"/>
        <v>3.9783018308870146E-3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15.257504855290824</v>
      </c>
      <c r="D31" s="20">
        <f t="shared" si="0"/>
        <v>3.4779699550514776E-3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14.647567128528751</v>
      </c>
      <c r="D32" s="20">
        <f t="shared" si="0"/>
        <v>3.3389337818206183E-3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12.069891575981865</v>
      </c>
      <c r="D33" s="20">
        <f t="shared" si="0"/>
        <v>2.7513489695818088E-3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11.728181210927296</v>
      </c>
      <c r="D34" s="20">
        <f t="shared" si="0"/>
        <v>2.6734556053481843E-3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10.983551161425002</v>
      </c>
      <c r="D35" s="20">
        <f t="shared" si="0"/>
        <v>2.50371612537683E-3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10.738561026390146</v>
      </c>
      <c r="D36" s="20">
        <f t="shared" si="0"/>
        <v>2.4478702752842602E-3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2.3934899496608699E-3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9.6254139372663445</v>
      </c>
      <c r="D38" s="20">
        <f t="shared" si="0"/>
        <v>2.1941268114450151E-3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8.0051504829593458</v>
      </c>
      <c r="D39" s="20">
        <f t="shared" si="0"/>
        <v>1.8247854501415289E-3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1.4543300836987001E-3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5.6665194211537795</v>
      </c>
      <c r="D41" s="20">
        <f t="shared" si="0"/>
        <v>1.291691169913305E-3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5.1672259114346879</v>
      </c>
      <c r="D42" s="20">
        <f t="shared" si="0"/>
        <v>1.1778765034901099E-3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4.9344859640184087</v>
      </c>
      <c r="D43" s="20">
        <f t="shared" si="0"/>
        <v>1.1248231011067324E-3</v>
      </c>
    </row>
    <row r="44" spans="2:14">
      <c r="B44" s="22" t="s">
        <v>37</v>
      </c>
      <c r="C44" s="9">
        <f>[2]GRT!$J$4</f>
        <v>4.5955358466238501</v>
      </c>
      <c r="D44" s="20">
        <f t="shared" si="0"/>
        <v>1.0475589392571849E-3</v>
      </c>
    </row>
    <row r="45" spans="2:14">
      <c r="B45" s="22" t="s">
        <v>56</v>
      </c>
      <c r="C45" s="9">
        <f>[2]SHIB!$J$4</f>
        <v>4.1755627627153578</v>
      </c>
      <c r="D45" s="20">
        <f t="shared" si="0"/>
        <v>9.5182547683213183E-4</v>
      </c>
    </row>
    <row r="46" spans="2:14">
      <c r="B46" s="22" t="s">
        <v>36</v>
      </c>
      <c r="C46" s="9">
        <f>[2]AMP!$J$4</f>
        <v>3.396948594649515</v>
      </c>
      <c r="D46" s="20">
        <f t="shared" si="0"/>
        <v>7.7433926864840298E-4</v>
      </c>
    </row>
    <row r="47" spans="2:14">
      <c r="B47" s="22" t="s">
        <v>64</v>
      </c>
      <c r="C47" s="10">
        <f>[2]ACE!$J$4</f>
        <v>2.7241366666511349</v>
      </c>
      <c r="D47" s="20">
        <f t="shared" si="0"/>
        <v>6.2097083172687193E-4</v>
      </c>
    </row>
    <row r="48" spans="2:14">
      <c r="B48" s="22" t="s">
        <v>40</v>
      </c>
      <c r="C48" s="9">
        <f>[2]SHPING!$J$4</f>
        <v>2.6716552505880427</v>
      </c>
      <c r="D48" s="20">
        <f t="shared" si="0"/>
        <v>6.0900761821344501E-4</v>
      </c>
    </row>
    <row r="49" spans="2:4">
      <c r="B49" s="22" t="s">
        <v>62</v>
      </c>
      <c r="C49" s="10">
        <f>[2]SEI!$J$4</f>
        <v>2.6119315776439262</v>
      </c>
      <c r="D49" s="20">
        <f t="shared" si="0"/>
        <v>5.9539352193262835E-4</v>
      </c>
    </row>
    <row r="50" spans="2:4">
      <c r="B50" s="7" t="s">
        <v>25</v>
      </c>
      <c r="C50" s="1">
        <f>[2]POLIS!J4</f>
        <v>2.5141112007948241</v>
      </c>
      <c r="D50" s="20">
        <f t="shared" si="0"/>
        <v>5.730952277554507E-4</v>
      </c>
    </row>
    <row r="51" spans="2:4">
      <c r="B51" s="22" t="s">
        <v>50</v>
      </c>
      <c r="C51" s="9">
        <f>[2]KAVA!$J$4</f>
        <v>2.2723430803816744</v>
      </c>
      <c r="D51" s="20">
        <f t="shared" si="0"/>
        <v>5.1798384048332949E-4</v>
      </c>
    </row>
    <row r="52" spans="2:4">
      <c r="B52" s="7" t="s">
        <v>28</v>
      </c>
      <c r="C52" s="1">
        <f>[2]ATLAS!O47</f>
        <v>2.2970396709604728</v>
      </c>
      <c r="D52" s="20">
        <f t="shared" si="0"/>
        <v>5.236134634682098E-4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3.8678651697608441E-4</v>
      </c>
    </row>
    <row r="54" spans="2:4">
      <c r="B54" s="22" t="s">
        <v>63</v>
      </c>
      <c r="C54" s="10">
        <f>[2]MEME!$J$4</f>
        <v>1.5537539489104231</v>
      </c>
      <c r="D54" s="20">
        <f t="shared" si="0"/>
        <v>3.5418042485361773E-4</v>
      </c>
    </row>
    <row r="55" spans="2:4">
      <c r="B55" s="22" t="s">
        <v>43</v>
      </c>
      <c r="C55" s="9">
        <f>[2]TRX!$J$4</f>
        <v>0.97194057070541739</v>
      </c>
      <c r="D55" s="20">
        <f t="shared" si="0"/>
        <v>2.2155523691914922E-4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2024-01-07T14:39:04Z</dcterms:modified>
</cp:coreProperties>
</file>