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22"/>
  <c r="C15" l="1"/>
  <c r="C26" l="1"/>
  <c r="C17" l="1"/>
  <c r="C7" l="1"/>
  <c r="D17" s="1"/>
  <c r="D7" l="1"/>
  <c r="E7" s="1"/>
  <c r="M9"/>
  <c r="D19"/>
  <c r="D47"/>
  <c r="N8"/>
  <c r="D55"/>
  <c r="D12"/>
  <c r="D39"/>
  <c r="D25"/>
  <c r="D27"/>
  <c r="D51"/>
  <c r="D24"/>
  <c r="D15"/>
  <c r="D41"/>
  <c r="D32"/>
  <c r="D50"/>
  <c r="D40"/>
  <c r="D30"/>
  <c r="D43"/>
  <c r="D37"/>
  <c r="D31"/>
  <c r="D34"/>
  <c r="D35"/>
  <c r="D14"/>
  <c r="D45"/>
  <c r="D22"/>
  <c r="D46"/>
  <c r="D21"/>
  <c r="D48"/>
  <c r="D42"/>
  <c r="D52"/>
  <c r="D16"/>
  <c r="N9"/>
  <c r="D54"/>
  <c r="D44"/>
  <c r="D49"/>
  <c r="D33"/>
  <c r="D29"/>
  <c r="D53"/>
  <c r="Q3"/>
  <c r="D13"/>
  <c r="D38"/>
  <c r="D18"/>
  <c r="D23"/>
  <c r="D20"/>
  <c r="D28"/>
  <c r="D36"/>
  <c r="M8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<sst xmlns="http://schemas.openxmlformats.org/spreadsheetml/2006/main" count="107" uniqueCount="67">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</sst>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1273.4124339000903</c:v>
                </c:pt>
                <c:pt idx="1">
                  <c:v>1297.148551120978</c:v>
                </c:pt>
                <c:pt idx="2">
                  <c:v>519.91999999999996</c:v>
                </c:pt>
                <c:pt idx="3">
                  <c:v>291.8575653457176</c:v>
                </c:pt>
                <c:pt idx="4">
                  <c:v>1083.1274454348704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1297.148551120978</v>
          </cell>
        </row>
      </sheetData>
      <sheetData sheetId="1">
        <row r="4">
          <cell r="J4">
            <v>1273.4124339000903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3.0579741917473915</v>
          </cell>
        </row>
      </sheetData>
      <sheetData sheetId="4">
        <row r="47">
          <cell r="M47">
            <v>112.44999999999999</v>
          </cell>
          <cell r="O47">
            <v>2.1058473127830943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4.1451022765036463</v>
          </cell>
        </row>
      </sheetData>
      <sheetData sheetId="8">
        <row r="4">
          <cell r="J4">
            <v>44.773334172372991</v>
          </cell>
        </row>
      </sheetData>
      <sheetData sheetId="9">
        <row r="4">
          <cell r="J4">
            <v>12.105313041556311</v>
          </cell>
        </row>
      </sheetData>
      <sheetData sheetId="10">
        <row r="4">
          <cell r="J4">
            <v>23.632662945805318</v>
          </cell>
        </row>
      </sheetData>
      <sheetData sheetId="11">
        <row r="4">
          <cell r="J4">
            <v>14.188653588330409</v>
          </cell>
        </row>
      </sheetData>
      <sheetData sheetId="12">
        <row r="4">
          <cell r="J4">
            <v>65.419729302200025</v>
          </cell>
        </row>
      </sheetData>
      <sheetData sheetId="13">
        <row r="4">
          <cell r="J4">
            <v>3.7423313528106474</v>
          </cell>
        </row>
      </sheetData>
      <sheetData sheetId="14">
        <row r="4">
          <cell r="J4">
            <v>192.38667887728852</v>
          </cell>
        </row>
      </sheetData>
      <sheetData sheetId="15">
        <row r="4">
          <cell r="J4">
            <v>5.8107457192453786</v>
          </cell>
        </row>
      </sheetData>
      <sheetData sheetId="16">
        <row r="4">
          <cell r="J4">
            <v>39.202644181492815</v>
          </cell>
        </row>
      </sheetData>
      <sheetData sheetId="17">
        <row r="4">
          <cell r="J4">
            <v>5.3045048811590556</v>
          </cell>
        </row>
      </sheetData>
      <sheetData sheetId="18">
        <row r="4">
          <cell r="J4">
            <v>4.9554739667200911</v>
          </cell>
        </row>
      </sheetData>
      <sheetData sheetId="19">
        <row r="4">
          <cell r="J4">
            <v>14.264012221266244</v>
          </cell>
        </row>
      </sheetData>
      <sheetData sheetId="20">
        <row r="4">
          <cell r="J4">
            <v>2.5058557631936829</v>
          </cell>
        </row>
      </sheetData>
      <sheetData sheetId="21">
        <row r="4">
          <cell r="J4">
            <v>13.509821083595192</v>
          </cell>
        </row>
      </sheetData>
      <sheetData sheetId="22">
        <row r="4">
          <cell r="J4">
            <v>8.6609816574458875</v>
          </cell>
        </row>
      </sheetData>
      <sheetData sheetId="23">
        <row r="4">
          <cell r="J4">
            <v>11.874921860651888</v>
          </cell>
        </row>
      </sheetData>
      <sheetData sheetId="24">
        <row r="4">
          <cell r="J4">
            <v>4.0100046553591691</v>
          </cell>
        </row>
      </sheetData>
      <sheetData sheetId="25">
        <row r="4">
          <cell r="J4">
            <v>20.650044211048776</v>
          </cell>
        </row>
      </sheetData>
      <sheetData sheetId="26">
        <row r="4">
          <cell r="J4">
            <v>48.824594812288062</v>
          </cell>
        </row>
      </sheetData>
      <sheetData sheetId="27">
        <row r="4">
          <cell r="J4">
            <v>2.0103826547279704</v>
          </cell>
        </row>
      </sheetData>
      <sheetData sheetId="28">
        <row r="4">
          <cell r="J4">
            <v>50.976947542397781</v>
          </cell>
        </row>
      </sheetData>
      <sheetData sheetId="29">
        <row r="4">
          <cell r="J4">
            <v>56.289164510737095</v>
          </cell>
        </row>
      </sheetData>
      <sheetData sheetId="30">
        <row r="4">
          <cell r="J4">
            <v>1.9837927072371073</v>
          </cell>
        </row>
      </sheetData>
      <sheetData sheetId="31">
        <row r="4">
          <cell r="J4">
            <v>4.8062891486941721</v>
          </cell>
        </row>
      </sheetData>
      <sheetData sheetId="32">
        <row r="4">
          <cell r="J4">
            <v>2.9164467443343969</v>
          </cell>
        </row>
      </sheetData>
      <sheetData sheetId="33">
        <row r="4">
          <cell r="J4">
            <v>291.8575653457176</v>
          </cell>
        </row>
      </sheetData>
      <sheetData sheetId="34">
        <row r="4">
          <cell r="J4">
            <v>0.99197441708968237</v>
          </cell>
        </row>
      </sheetData>
      <sheetData sheetId="35">
        <row r="4">
          <cell r="J4">
            <v>13.800446323945645</v>
          </cell>
        </row>
      </sheetData>
      <sheetData sheetId="36">
        <row r="4">
          <cell r="J4">
            <v>19.17653849601864</v>
          </cell>
        </row>
      </sheetData>
      <sheetData sheetId="37">
        <row r="4">
          <cell r="J4">
            <v>8.6500277826540941</v>
          </cell>
        </row>
      </sheetData>
      <sheetData sheetId="38">
        <row r="4">
          <cell r="J4">
            <v>6.2674094321689244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O24" sqref="O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519.92</f>
        <v>519.91999999999996</v>
      </c>
      <c r="P2" t="s">
        <v>8</v>
      </c>
      <c r="Q2" s="10">
        <f>N2+K2+H2</f>
        <v>596.85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0.13365906280803541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4465.4659958016564</v>
      </c>
      <c r="D7" s="20">
        <f>(C7*[1]Feuil1!$K$2-C4)/C4</f>
        <v>0.58374275872687909</v>
      </c>
      <c r="E7" s="31">
        <f>C7-C7/(1+D7)</f>
        <v>1645.9007784103524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1273.4124339000903</v>
      </c>
    </row>
    <row r="9" spans="2:20">
      <c r="M9" s="17" t="str">
        <f>IF(C13&gt;C7*Params!F8,B13,"Others")</f>
        <v>ETH</v>
      </c>
      <c r="N9" s="18">
        <f>IF(C13&gt;C7*0.1,C13,C7)</f>
        <v>1297.148551120978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519.91999999999996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291.8575653457176</v>
      </c>
    </row>
    <row r="12" spans="2:20">
      <c r="B12" s="7" t="s">
        <v>4</v>
      </c>
      <c r="C12" s="1">
        <f>[2]BTC!J4</f>
        <v>1273.4124339000903</v>
      </c>
      <c r="D12" s="20">
        <f>C12/$C$7</f>
        <v>0.28516899134319412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1083.1274454348704</v>
      </c>
    </row>
    <row r="13" spans="2:20">
      <c r="B13" s="7" t="s">
        <v>19</v>
      </c>
      <c r="C13" s="1">
        <f>[2]ETH!J4</f>
        <v>1297.148551120978</v>
      </c>
      <c r="D13" s="20">
        <f t="shared" ref="D13:D55" si="0">C13/$C$7</f>
        <v>0.2904844762765032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519.91999999999996</v>
      </c>
      <c r="D14" s="20">
        <f t="shared" si="0"/>
        <v>0.11643129753732724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291.8575653457176</v>
      </c>
      <c r="D15" s="20">
        <f t="shared" si="0"/>
        <v>6.535881487399442E-2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192.38667887728852</v>
      </c>
      <c r="D16" s="20">
        <f t="shared" si="0"/>
        <v>4.3083225593514025E-2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2.5182142268180583E-2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2.3737724147862536E-2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1.4007496655177372E-2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65.419729302200025</v>
      </c>
      <c r="D20" s="20">
        <f t="shared" si="0"/>
        <v>1.4650146113240224E-2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1.135379824808142E-2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50.976947542397781</v>
      </c>
      <c r="D22" s="20">
        <f t="shared" si="0"/>
        <v>1.1415818100580165E-2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48.824594812288062</v>
      </c>
      <c r="D23" s="20">
        <f t="shared" si="0"/>
        <v>1.0933818521559002E-2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44.773334172372991</v>
      </c>
      <c r="D24" s="20">
        <f t="shared" si="0"/>
        <v>1.0026575997772237E-2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56.289164510737095</v>
      </c>
      <c r="D25" s="20">
        <f t="shared" si="0"/>
        <v>1.260544018556161E-2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39.202644181492815</v>
      </c>
      <c r="D26" s="20">
        <f t="shared" si="0"/>
        <v>8.7790712589347619E-3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5.8739670226267389E-3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23.632662945805318</v>
      </c>
      <c r="D28" s="20">
        <f t="shared" si="0"/>
        <v>5.2923173008201799E-3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20.650044211048776</v>
      </c>
      <c r="D29" s="20">
        <f t="shared" si="0"/>
        <v>4.6243872936135985E-3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19.17653849601864</v>
      </c>
      <c r="D30" s="20">
        <f t="shared" si="0"/>
        <v>4.2944092540505392E-3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14.264012221266244</v>
      </c>
      <c r="D31" s="20">
        <f t="shared" si="0"/>
        <v>3.1942942202845097E-3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14.188653588330409</v>
      </c>
      <c r="D32" s="20">
        <f t="shared" si="0"/>
        <v>3.1774183482015769E-3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12.105313041556311</v>
      </c>
      <c r="D33" s="20">
        <f t="shared" si="0"/>
        <v>2.7108734123017595E-3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13.800446323945645</v>
      </c>
      <c r="D34" s="20">
        <f t="shared" si="0"/>
        <v>3.0904829052377856E-3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13.509821083595192</v>
      </c>
      <c r="D35" s="20">
        <f t="shared" si="0"/>
        <v>3.0254000582015093E-3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11.874921860651888</v>
      </c>
      <c r="D36" s="20">
        <f t="shared" si="0"/>
        <v>2.6592794283545004E-3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2.3513783354014773E-3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8.6609816574458875</v>
      </c>
      <c r="D38" s="20">
        <f t="shared" si="0"/>
        <v>1.9395471078693181E-3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5.3045048811590556</v>
      </c>
      <c r="D39" s="20">
        <f t="shared" si="0"/>
        <v>1.1878950340560755E-3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5.8107457192453786</v>
      </c>
      <c r="D40" s="20">
        <f t="shared" si="0"/>
        <v>1.301263009215282E-3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4.8062891486941721</v>
      </c>
      <c r="D41" s="20">
        <f t="shared" si="0"/>
        <v>1.0763242074204463E-3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4.9554739667200911</v>
      </c>
      <c r="D42" s="20">
        <f t="shared" si="0"/>
        <v>1.1097327739992043E-3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4.1451022765036463</v>
      </c>
      <c r="D43" s="20">
        <f t="shared" si="0"/>
        <v>9.282574943803827E-4</v>
      </c>
    </row>
    <row r="44" spans="2:14">
      <c r="B44" s="22" t="s">
        <v>23</v>
      </c>
      <c r="C44" s="9">
        <f>[2]LUNA!J4</f>
        <v>4.0100046553591691</v>
      </c>
      <c r="D44" s="20">
        <f t="shared" si="0"/>
        <v>8.9800362585434467E-4</v>
      </c>
    </row>
    <row r="45" spans="2:14">
      <c r="B45" s="22" t="s">
        <v>36</v>
      </c>
      <c r="C45" s="9">
        <f>[2]AMP!$J$4</f>
        <v>3.7423313528106474</v>
      </c>
      <c r="D45" s="20">
        <f t="shared" si="0"/>
        <v>8.3806065398977711E-4</v>
      </c>
    </row>
    <row r="46" spans="2:14">
      <c r="B46" s="7" t="s">
        <v>25</v>
      </c>
      <c r="C46" s="1">
        <f>[2]POLIS!J4</f>
        <v>3.0579741917473915</v>
      </c>
      <c r="D46" s="20">
        <f t="shared" si="0"/>
        <v>6.8480516806587234E-4</v>
      </c>
    </row>
    <row r="47" spans="2:14">
      <c r="B47" s="22" t="s">
        <v>40</v>
      </c>
      <c r="C47" s="9">
        <f>[2]SHPING!$J$4</f>
        <v>2.9164467443343969</v>
      </c>
      <c r="D47" s="20">
        <f t="shared" si="0"/>
        <v>6.5311139914095927E-4</v>
      </c>
    </row>
    <row r="48" spans="2:14">
      <c r="B48" s="22" t="s">
        <v>50</v>
      </c>
      <c r="C48" s="9">
        <f>[2]KAVA!$J$4</f>
        <v>2.5058557631936829</v>
      </c>
      <c r="D48" s="20">
        <f t="shared" si="0"/>
        <v>5.6116332887757724E-4</v>
      </c>
    </row>
    <row r="49" spans="2:4">
      <c r="B49" s="22" t="s">
        <v>62</v>
      </c>
      <c r="C49" s="10">
        <f>[2]SEI!$J$4</f>
        <v>1.9837927072371073</v>
      </c>
      <c r="D49" s="20">
        <f t="shared" si="0"/>
        <v>4.4425211368807427E-4</v>
      </c>
    </row>
    <row r="50" spans="2:4">
      <c r="B50" s="22" t="s">
        <v>65</v>
      </c>
      <c r="C50" s="10">
        <f>[2]DYDX!$J$4</f>
        <v>6.2674094321689244</v>
      </c>
      <c r="D50" s="20">
        <f t="shared" si="0"/>
        <v>1.4035286436088461E-3</v>
      </c>
    </row>
    <row r="51" spans="2:4">
      <c r="B51" s="22" t="s">
        <v>66</v>
      </c>
      <c r="C51" s="10">
        <f>[2]TIA!$J$4</f>
        <v>8.6500277826540941</v>
      </c>
      <c r="D51" s="20">
        <f t="shared" si="0"/>
        <v>1.937094088452735E-3</v>
      </c>
    </row>
    <row r="52" spans="2:4">
      <c r="B52" s="7" t="s">
        <v>28</v>
      </c>
      <c r="C52" s="1">
        <f>[2]ATLAS!O47</f>
        <v>2.1058473127830943</v>
      </c>
      <c r="D52" s="20">
        <f t="shared" si="0"/>
        <v>4.7158511894681779E-4</v>
      </c>
    </row>
    <row r="53" spans="2:4">
      <c r="B53" s="22" t="s">
        <v>63</v>
      </c>
      <c r="C53" s="10">
        <f>[2]MEME!$J$4</f>
        <v>2.0103826547279704</v>
      </c>
      <c r="D53" s="20">
        <f t="shared" si="0"/>
        <v>4.5020668763754839E-4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3.7998130577979812E-4</v>
      </c>
    </row>
    <row r="55" spans="2:4">
      <c r="B55" s="22" t="s">
        <v>43</v>
      </c>
      <c r="C55" s="9">
        <f>[2]TRX!$J$4</f>
        <v>0.99197441708968237</v>
      </c>
      <c r="D55" s="20">
        <f t="shared" si="0"/>
        <v>2.2214353843973223E-4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2023-12-24T13:03:03Z</dcterms:modified>
</cp:coreProperties>
</file>