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15" l="1"/>
  <c r="C7" l="1"/>
  <c r="D15" s="1"/>
  <c r="D22" l="1"/>
  <c r="D47"/>
  <c r="D25"/>
  <c r="D20"/>
  <c r="D44"/>
  <c r="D18"/>
  <c r="D41"/>
  <c r="D27"/>
  <c r="D28"/>
  <c r="D13"/>
  <c r="N9"/>
  <c r="D30"/>
  <c r="D17"/>
  <c r="D46"/>
  <c r="D14"/>
  <c r="D26"/>
  <c r="D7"/>
  <c r="E7" s="1"/>
  <c r="D19"/>
  <c r="D50"/>
  <c r="D24"/>
  <c r="D37"/>
  <c r="D43"/>
  <c r="N8"/>
  <c r="Q3"/>
  <c r="D34"/>
  <c r="D21"/>
  <c r="D31"/>
  <c r="D38"/>
  <c r="D45"/>
  <c r="D32"/>
  <c r="D48"/>
  <c r="D16"/>
  <c r="M9"/>
  <c r="M8"/>
  <c r="D12"/>
  <c r="D49"/>
  <c r="D39"/>
  <c r="D40"/>
  <c r="D35"/>
  <c r="D33"/>
  <c r="D29"/>
  <c r="D36"/>
  <c r="D42"/>
  <c r="D2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<sst xmlns="http://schemas.openxmlformats.org/spreadsheetml/2006/main" count="92" uniqueCount="59">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</sst>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909.70103528225889</c:v>
                </c:pt>
                <c:pt idx="1">
                  <c:v>757.70376364308652</c:v>
                </c:pt>
                <c:pt idx="2">
                  <c:v>760.17551413273134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909.70103528225889</v>
          </cell>
        </row>
      </sheetData>
      <sheetData sheetId="1">
        <row r="4">
          <cell r="J4">
            <v>757.70376364308652</v>
          </cell>
        </row>
      </sheetData>
      <sheetData sheetId="2">
        <row r="2">
          <cell r="Y2">
            <v>61.33</v>
          </cell>
        </row>
      </sheetData>
      <sheetData sheetId="3">
        <row r="4">
          <cell r="J4">
            <v>1.0612384492116873</v>
          </cell>
        </row>
      </sheetData>
      <sheetData sheetId="4">
        <row r="46">
          <cell r="M46">
            <v>76.27000000000001</v>
          </cell>
          <cell r="O46">
            <v>0.74320632961304689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25.626133706304678</v>
          </cell>
        </row>
      </sheetData>
      <sheetData sheetId="8">
        <row r="4">
          <cell r="J4">
            <v>7.7717808439120732</v>
          </cell>
        </row>
      </sheetData>
      <sheetData sheetId="9">
        <row r="4">
          <cell r="J4">
            <v>20.572366489138023</v>
          </cell>
        </row>
      </sheetData>
      <sheetData sheetId="10">
        <row r="4">
          <cell r="J4">
            <v>11.224100897203991</v>
          </cell>
        </row>
      </sheetData>
      <sheetData sheetId="11">
        <row r="4">
          <cell r="J4">
            <v>28.845664204892625</v>
          </cell>
        </row>
      </sheetData>
      <sheetData sheetId="12">
        <row r="4">
          <cell r="J4">
            <v>2.0669591516718411</v>
          </cell>
        </row>
      </sheetData>
      <sheetData sheetId="13">
        <row r="4">
          <cell r="J4">
            <v>126.52882166872388</v>
          </cell>
        </row>
      </sheetData>
      <sheetData sheetId="14">
        <row r="4">
          <cell r="J4">
            <v>4.1588667323942925</v>
          </cell>
        </row>
      </sheetData>
      <sheetData sheetId="15">
        <row r="4">
          <cell r="J4">
            <v>26.282312645058859</v>
          </cell>
        </row>
      </sheetData>
      <sheetData sheetId="16">
        <row r="4">
          <cell r="J4">
            <v>4.2961212787330929</v>
          </cell>
        </row>
      </sheetData>
      <sheetData sheetId="17">
        <row r="4">
          <cell r="J4">
            <v>4.9242438464012075</v>
          </cell>
        </row>
      </sheetData>
      <sheetData sheetId="18">
        <row r="4">
          <cell r="J4">
            <v>8.6717959032042291</v>
          </cell>
        </row>
      </sheetData>
      <sheetData sheetId="19">
        <row r="4">
          <cell r="J4">
            <v>5.3943450326750044</v>
          </cell>
        </row>
      </sheetData>
      <sheetData sheetId="20">
        <row r="4">
          <cell r="J4">
            <v>10.751265082391903</v>
          </cell>
        </row>
      </sheetData>
      <sheetData sheetId="21">
        <row r="4">
          <cell r="J4">
            <v>1.4652460707537309</v>
          </cell>
        </row>
      </sheetData>
      <sheetData sheetId="22">
        <row r="4">
          <cell r="J4">
            <v>32.905204347897978</v>
          </cell>
        </row>
      </sheetData>
      <sheetData sheetId="23">
        <row r="4">
          <cell r="J4">
            <v>32.914232244137516</v>
          </cell>
        </row>
      </sheetData>
      <sheetData sheetId="24">
        <row r="4">
          <cell r="J4">
            <v>26.759056275232318</v>
          </cell>
        </row>
      </sheetData>
      <sheetData sheetId="25">
        <row r="4">
          <cell r="J4">
            <v>24.036670859359067</v>
          </cell>
        </row>
      </sheetData>
      <sheetData sheetId="26">
        <row r="4">
          <cell r="J4">
            <v>3.4937350394044633</v>
          </cell>
        </row>
      </sheetData>
      <sheetData sheetId="27">
        <row r="4">
          <cell r="J4">
            <v>126.02734099760792</v>
          </cell>
        </row>
      </sheetData>
      <sheetData sheetId="28">
        <row r="4">
          <cell r="J4">
            <v>0.71587184579078811</v>
          </cell>
        </row>
      </sheetData>
      <sheetData sheetId="29">
        <row r="4">
          <cell r="J4">
            <v>6.6543903597467517</v>
          </cell>
        </row>
      </sheetData>
      <sheetData sheetId="30">
        <row r="4">
          <cell r="J4">
            <v>22.773667450110125</v>
          </cell>
        </row>
      </sheetData>
      <sheetData sheetId="31">
        <row r="4">
          <cell r="J4">
            <v>2.878161793414586</v>
          </cell>
        </row>
      </sheetData>
      <sheetData sheetId="32">
        <row r="4">
          <cell r="J4">
            <v>2.7904749689866066</v>
          </cell>
        </row>
      </sheetData>
      <sheetData sheetId="33">
        <row r="4">
          <cell r="J4">
            <v>1.912907965878037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1.804319497863557E-2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2450.5637750051969</v>
      </c>
      <c r="D7" s="20">
        <f>(C7*[1]Feuil1!$K$2-C4)/C4</f>
        <v>1.0667290405044062E-5</v>
      </c>
      <c r="E7" s="32">
        <f>C7-C7/(1+D7)</f>
        <v>2.6140596594814269E-2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909.70103528225889</v>
      </c>
    </row>
    <row r="9" spans="2:20">
      <c r="M9" s="17" t="str">
        <f>IF(C13&gt;C7*[2]Params!F8,B13,"Others")</f>
        <v>BTC</v>
      </c>
      <c r="N9" s="18">
        <f>IF(C13&gt;C7*0.1,C13,C7)</f>
        <v>757.70376364308652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760.17551413273134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909.70103528225889</v>
      </c>
      <c r="D12" s="30">
        <f>C12/$C$7</f>
        <v>0.37122112248653055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757.70376364308652</v>
      </c>
      <c r="D13" s="30">
        <f t="shared" ref="D13:D50" si="0">C13/$C$7</f>
        <v>0.30919569258771062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126.52882166872388</v>
      </c>
      <c r="D14" s="30">
        <f t="shared" si="0"/>
        <v>5.1632535728826541E-2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126.02734099760792</v>
      </c>
      <c r="D15" s="30">
        <f t="shared" si="0"/>
        <v>5.1427896830532664E-2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3.112345035780114E-2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61.33</v>
      </c>
      <c r="D17" s="30">
        <f t="shared" si="0"/>
        <v>2.502689406639496E-2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32.914232244137516</v>
      </c>
      <c r="D18" s="30">
        <f>C18/$C$7</f>
        <v>1.3431289803534174E-2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32.905204347897978</v>
      </c>
      <c r="D19" s="30">
        <f>C19/$C$7</f>
        <v>1.342760579566153E-2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6.3618013777123339E-3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28.845664204892625</v>
      </c>
      <c r="D21" s="30">
        <f t="shared" si="0"/>
        <v>1.1771031833208035E-2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25.626133706304678</v>
      </c>
      <c r="D22" s="30">
        <f t="shared" si="0"/>
        <v>1.045724007172608E-2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26.759056275232318</v>
      </c>
      <c r="D23" s="30">
        <f t="shared" si="0"/>
        <v>1.0919551063377475E-2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26.282312645058859</v>
      </c>
      <c r="D24" s="30">
        <f t="shared" si="0"/>
        <v>1.0725006593637058E-2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24.036670859359067</v>
      </c>
      <c r="D25" s="30">
        <f t="shared" si="0"/>
        <v>9.8086289793898919E-3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22.773667450110125</v>
      </c>
      <c r="D26" s="30">
        <f t="shared" si="0"/>
        <v>9.2932359820188017E-3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20.572366489138023</v>
      </c>
      <c r="D27" s="30">
        <f t="shared" si="0"/>
        <v>8.3949524998974557E-3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8.1613872709587355E-3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6.6539790420126572E-3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5.027414558910581E-3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11.224100897203991</v>
      </c>
      <c r="D31" s="30">
        <f t="shared" si="0"/>
        <v>4.5802117095198585E-3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10.751265082391903</v>
      </c>
      <c r="D32" s="30">
        <f t="shared" si="0"/>
        <v>4.3872618995068197E-3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7.7717808439120732</v>
      </c>
      <c r="D33" s="30">
        <f t="shared" si="0"/>
        <v>3.1714256626092464E-3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8.6717959032042291</v>
      </c>
      <c r="D34" s="30">
        <f t="shared" si="0"/>
        <v>3.538694235038155E-3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6.6543903597467517</v>
      </c>
      <c r="D35" s="30">
        <f t="shared" si="0"/>
        <v>2.715452838901383E-3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5.3943450326750044</v>
      </c>
      <c r="D36" s="30">
        <f t="shared" si="0"/>
        <v>2.2012669442416631E-3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2.2035745631588588E-3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4.9242438464012075</v>
      </c>
      <c r="D38" s="30">
        <f t="shared" si="0"/>
        <v>2.0094330523557848E-3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4.2961212787330929</v>
      </c>
      <c r="D39" s="30">
        <f t="shared" si="0"/>
        <v>1.7531154759373613E-3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4.1588667323942925</v>
      </c>
      <c r="D40" s="30">
        <f t="shared" si="0"/>
        <v>1.6971061005688264E-3</v>
      </c>
    </row>
    <row r="41" spans="2:14">
      <c r="B41" s="22" t="s">
        <v>56</v>
      </c>
      <c r="C41" s="9">
        <f>[2]SHIB!$J$4</f>
        <v>3.4937350394044633</v>
      </c>
      <c r="D41" s="30">
        <f t="shared" si="0"/>
        <v>1.4256862339349051E-3</v>
      </c>
    </row>
    <row r="42" spans="2:14">
      <c r="B42" s="22" t="s">
        <v>37</v>
      </c>
      <c r="C42" s="9">
        <f>[2]GRT!$J$4</f>
        <v>2.878161793414586</v>
      </c>
      <c r="D42" s="30">
        <f t="shared" si="0"/>
        <v>1.1744896512266784E-3</v>
      </c>
    </row>
    <row r="43" spans="2:14">
      <c r="B43" s="22" t="s">
        <v>50</v>
      </c>
      <c r="C43" s="9">
        <f>[2]KAVA!$J$4</f>
        <v>2.7904749689866066</v>
      </c>
      <c r="D43" s="30">
        <f t="shared" si="0"/>
        <v>1.1387073445908132E-3</v>
      </c>
    </row>
    <row r="44" spans="2:14">
      <c r="B44" s="22" t="s">
        <v>36</v>
      </c>
      <c r="C44" s="9">
        <f>[2]AMP!$J$4</f>
        <v>2.0669591516718411</v>
      </c>
      <c r="D44" s="30">
        <f t="shared" si="0"/>
        <v>8.4346270550231142E-4</v>
      </c>
    </row>
    <row r="45" spans="2:14">
      <c r="B45" s="22" t="s">
        <v>40</v>
      </c>
      <c r="C45" s="9">
        <f>[2]SHPING!$J$4</f>
        <v>1.912907965878037</v>
      </c>
      <c r="D45" s="30">
        <f t="shared" si="0"/>
        <v>7.8059913616162894E-4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6.9240948442421239E-4</v>
      </c>
    </row>
    <row r="47" spans="2:14">
      <c r="B47" s="22" t="s">
        <v>23</v>
      </c>
      <c r="C47" s="9">
        <f>[2]LUNA!J4</f>
        <v>1.4652460707537309</v>
      </c>
      <c r="D47" s="30">
        <f t="shared" si="0"/>
        <v>5.9792203153359006E-4</v>
      </c>
    </row>
    <row r="48" spans="2:14">
      <c r="B48" s="7" t="s">
        <v>25</v>
      </c>
      <c r="C48" s="1">
        <f>[2]POLIS!J4</f>
        <v>1.0612384492116873</v>
      </c>
      <c r="D48" s="30">
        <f t="shared" si="0"/>
        <v>4.3305889854241262E-4</v>
      </c>
    </row>
    <row r="49" spans="2:4">
      <c r="B49" s="22" t="s">
        <v>43</v>
      </c>
      <c r="C49" s="9">
        <f>[2]TRX!$J$4</f>
        <v>0.71587184579078811</v>
      </c>
      <c r="D49" s="30">
        <f t="shared" si="0"/>
        <v>2.9212536849373364E-4</v>
      </c>
    </row>
    <row r="50" spans="2:4">
      <c r="B50" s="7" t="s">
        <v>28</v>
      </c>
      <c r="C50" s="1">
        <f>[2]ATLAS!O46</f>
        <v>0.74320632961304689</v>
      </c>
      <c r="D50" s="30">
        <f t="shared" si="0"/>
        <v>3.0327973390999413E-4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2023-06-09T06:02:27Z</dcterms:modified>
</cp:coreProperties>
</file>