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33" l="1"/>
  <c r="C40" l="1"/>
  <c r="C55" l="1"/>
  <c r="C30" l="1"/>
  <c r="C32"/>
  <c r="C41" l="1"/>
  <c r="C42" l="1"/>
  <c r="C29" l="1"/>
  <c r="C52" l="1"/>
  <c r="C39" l="1"/>
  <c r="C34" l="1"/>
  <c r="C38"/>
  <c r="C35"/>
  <c r="C23" l="1"/>
  <c r="C20"/>
  <c r="C26" l="1"/>
  <c r="C44" l="1"/>
  <c r="C16" l="1"/>
  <c r="C15" l="1"/>
  <c r="C12"/>
  <c r="C13" l="1"/>
  <c r="C28" l="1"/>
  <c r="C17" l="1"/>
  <c r="C24" l="1"/>
  <c r="C22" l="1"/>
  <c r="C31" l="1"/>
  <c r="C49" l="1"/>
  <c r="C25" l="1"/>
  <c r="C7" s="1"/>
  <c r="D21" l="1"/>
  <c r="D38"/>
  <c r="D41"/>
  <c r="N9"/>
  <c r="D35"/>
  <c r="D17"/>
  <c r="D37"/>
  <c r="D15"/>
  <c r="D40"/>
  <c r="D42"/>
  <c r="D7"/>
  <c r="E7" s="1"/>
  <c r="D34"/>
  <c r="D27"/>
  <c r="D26"/>
  <c r="D12"/>
  <c r="D50"/>
  <c r="D33"/>
  <c r="D43"/>
  <c r="D29"/>
  <c r="D25"/>
  <c r="D47"/>
  <c r="D24"/>
  <c r="D23"/>
  <c r="D19"/>
  <c r="D36"/>
  <c r="D55"/>
  <c r="D22"/>
  <c r="D28"/>
  <c r="D13"/>
  <c r="D45"/>
  <c r="D16"/>
  <c r="D53"/>
  <c r="D44"/>
  <c r="Q3"/>
  <c r="D32"/>
  <c r="N8"/>
  <c r="D48"/>
  <c r="D52"/>
  <c r="D31"/>
  <c r="D18"/>
  <c r="D14"/>
  <c r="D20"/>
  <c r="M9"/>
  <c r="D54"/>
  <c r="D30"/>
  <c r="M8"/>
  <c r="D39"/>
  <c r="D49"/>
  <c r="D51"/>
  <c r="D46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<sst xmlns="http://schemas.openxmlformats.org/spreadsheetml/2006/main" count="107" uniqueCount="67">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</sst>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1271.867637477455</c:v>
                </c:pt>
                <c:pt idx="1">
                  <c:v>1242.3206572477136</c:v>
                </c:pt>
                <c:pt idx="2">
                  <c:v>362.59</c:v>
                </c:pt>
                <c:pt idx="3">
                  <c:v>311.88274751611073</c:v>
                </c:pt>
                <c:pt idx="4">
                  <c:v>1025.9410794630292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1242.3206572477136</v>
          </cell>
        </row>
      </sheetData>
      <sheetData sheetId="1">
        <row r="4">
          <cell r="J4">
            <v>1271.867637477455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3.175987698783385</v>
          </cell>
        </row>
      </sheetData>
      <sheetData sheetId="4">
        <row r="47">
          <cell r="M47">
            <v>117.75</v>
          </cell>
          <cell r="O47">
            <v>2.0790822507512132</v>
          </cell>
        </row>
      </sheetData>
      <sheetData sheetId="5">
        <row r="4">
          <cell r="C4">
            <v>-95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4.2466378238960196</v>
          </cell>
        </row>
      </sheetData>
      <sheetData sheetId="8">
        <row r="4">
          <cell r="J4">
            <v>42.72395088142536</v>
          </cell>
        </row>
      </sheetData>
      <sheetData sheetId="9">
        <row r="4">
          <cell r="J4">
            <v>12.528637507631856</v>
          </cell>
        </row>
      </sheetData>
      <sheetData sheetId="10">
        <row r="4">
          <cell r="J4">
            <v>22.447529866300464</v>
          </cell>
        </row>
      </sheetData>
      <sheetData sheetId="11">
        <row r="4">
          <cell r="J4">
            <v>13.040423317631269</v>
          </cell>
        </row>
      </sheetData>
      <sheetData sheetId="12">
        <row r="4">
          <cell r="J4">
            <v>59.205827909071012</v>
          </cell>
        </row>
      </sheetData>
      <sheetData sheetId="13">
        <row r="4">
          <cell r="J4">
            <v>3.6640061981625838</v>
          </cell>
        </row>
      </sheetData>
      <sheetData sheetId="14">
        <row r="4">
          <cell r="J4">
            <v>185.55729312407345</v>
          </cell>
        </row>
      </sheetData>
      <sheetData sheetId="15">
        <row r="4">
          <cell r="J4">
            <v>5.6088290629344844</v>
          </cell>
        </row>
      </sheetData>
      <sheetData sheetId="16">
        <row r="4">
          <cell r="J4">
            <v>40.869904672052343</v>
          </cell>
        </row>
      </sheetData>
      <sheetData sheetId="17">
        <row r="4">
          <cell r="J4">
            <v>6.2096322256202017</v>
          </cell>
        </row>
      </sheetData>
      <sheetData sheetId="18">
        <row r="4">
          <cell r="J4">
            <v>4.3297007722947551</v>
          </cell>
        </row>
      </sheetData>
      <sheetData sheetId="19">
        <row r="4">
          <cell r="J4">
            <v>12.933018747994758</v>
          </cell>
        </row>
      </sheetData>
      <sheetData sheetId="20">
        <row r="4">
          <cell r="J4">
            <v>2.3693130600632273</v>
          </cell>
        </row>
      </sheetData>
      <sheetData sheetId="21">
        <row r="4">
          <cell r="J4">
            <v>11.75765346222062</v>
          </cell>
        </row>
      </sheetData>
      <sheetData sheetId="22">
        <row r="4">
          <cell r="J4">
            <v>7.815711757058895</v>
          </cell>
        </row>
      </sheetData>
      <sheetData sheetId="23">
        <row r="4">
          <cell r="J4">
            <v>11.455929797947258</v>
          </cell>
        </row>
      </sheetData>
      <sheetData sheetId="24">
        <row r="4">
          <cell r="J4">
            <v>3.9248582203965894</v>
          </cell>
        </row>
      </sheetData>
      <sheetData sheetId="25">
        <row r="4">
          <cell r="J4">
            <v>19.968578463019686</v>
          </cell>
        </row>
      </sheetData>
      <sheetData sheetId="26">
        <row r="4">
          <cell r="J4">
            <v>44.692543553491454</v>
          </cell>
        </row>
      </sheetData>
      <sheetData sheetId="27">
        <row r="4">
          <cell r="J4">
            <v>1.96174023126647</v>
          </cell>
        </row>
      </sheetData>
      <sheetData sheetId="28">
        <row r="4">
          <cell r="J4">
            <v>47.384862466430846</v>
          </cell>
        </row>
      </sheetData>
      <sheetData sheetId="29">
        <row r="4">
          <cell r="J4">
            <v>43.017840175736822</v>
          </cell>
        </row>
      </sheetData>
      <sheetData sheetId="30">
        <row r="4">
          <cell r="J4">
            <v>2.1936616635252957</v>
          </cell>
        </row>
      </sheetData>
      <sheetData sheetId="31">
        <row r="4">
          <cell r="J4">
            <v>4.4953568159112418</v>
          </cell>
        </row>
      </sheetData>
      <sheetData sheetId="32">
        <row r="4">
          <cell r="J4">
            <v>3.0805455597157478</v>
          </cell>
        </row>
      </sheetData>
      <sheetData sheetId="33">
        <row r="4">
          <cell r="J4">
            <v>311.88274751611073</v>
          </cell>
        </row>
      </sheetData>
      <sheetData sheetId="34">
        <row r="4">
          <cell r="J4">
            <v>0.95973741136790736</v>
          </cell>
        </row>
      </sheetData>
      <sheetData sheetId="35">
        <row r="4">
          <cell r="J4">
            <v>12.124891026353017</v>
          </cell>
        </row>
      </sheetData>
      <sheetData sheetId="36">
        <row r="4">
          <cell r="J4">
            <v>19.098699597331063</v>
          </cell>
        </row>
      </sheetData>
      <sheetData sheetId="37">
        <row r="4">
          <cell r="J4">
            <v>1.9846813802065639</v>
          </cell>
        </row>
      </sheetData>
      <sheetData sheetId="38">
        <row r="4">
          <cell r="J4">
            <v>1.9872191623631181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51" sqref="B50:D51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362.59</f>
        <v>362.59</v>
      </c>
      <c r="P2" t="s">
        <v>8</v>
      </c>
      <c r="Q2" s="10">
        <f>N2+K2+H2</f>
        <v>442.14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0.10490669990485518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4214.6021217043099</v>
      </c>
      <c r="D7" s="20">
        <f>(C7*[1]Feuil1!$K$2-C4)/C4</f>
        <v>0.49477022049651703</v>
      </c>
      <c r="E7" s="31">
        <f>C7-C7/(1+D7)</f>
        <v>1395.0369043130054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1271.867637477455</v>
      </c>
    </row>
    <row r="9" spans="2:20">
      <c r="M9" s="17" t="str">
        <f>IF(C13&gt;C7*Params!F8,B13,"Others")</f>
        <v>ETH</v>
      </c>
      <c r="N9" s="18">
        <f>IF(C13&gt;C7*0.1,C13,C7)</f>
        <v>1242.3206572477136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362.59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311.88274751611073</v>
      </c>
    </row>
    <row r="12" spans="2:20">
      <c r="B12" s="7" t="s">
        <v>4</v>
      </c>
      <c r="C12" s="1">
        <f>[2]BTC!J4</f>
        <v>1271.867637477455</v>
      </c>
      <c r="D12" s="20">
        <f>C12/$C$7</f>
        <v>0.30177644312558133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1025.9410794630292</v>
      </c>
    </row>
    <row r="13" spans="2:20">
      <c r="B13" s="7" t="s">
        <v>19</v>
      </c>
      <c r="C13" s="1">
        <f>[2]ETH!J4</f>
        <v>1242.3206572477136</v>
      </c>
      <c r="D13" s="20">
        <f t="shared" ref="D13:D55" si="0">C13/$C$7</f>
        <v>0.29476582163000037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362.59</v>
      </c>
      <c r="D14" s="20">
        <f t="shared" si="0"/>
        <v>8.6031845837294618E-2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311.88274751611073</v>
      </c>
      <c r="D15" s="20">
        <f t="shared" si="0"/>
        <v>7.4000519743009793E-2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185.55729312407345</v>
      </c>
      <c r="D16" s="20">
        <f t="shared" si="0"/>
        <v>4.402723857810744E-2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117.75</v>
      </c>
      <c r="D17" s="20">
        <f t="shared" si="0"/>
        <v>2.793858034513208E-2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95</v>
      </c>
      <c r="D18" s="20">
        <f>C18/$C$7</f>
        <v>2.2540680533227581E-2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1.4841258603719844E-2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59.205827909071012</v>
      </c>
      <c r="D20" s="20">
        <f t="shared" si="0"/>
        <v>1.4047785816880203E-2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1.1699799548352128E-2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47.384862466430846</v>
      </c>
      <c r="D22" s="20">
        <f t="shared" si="0"/>
        <v>1.1243021547018358E-2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44.692543553491454</v>
      </c>
      <c r="D23" s="20">
        <f t="shared" si="0"/>
        <v>1.060421417322748E-2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42.72395088142536</v>
      </c>
      <c r="D24" s="20">
        <f t="shared" si="0"/>
        <v>1.0137125557215958E-2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43.017840175736822</v>
      </c>
      <c r="D25" s="20">
        <f t="shared" si="0"/>
        <v>1.0206856764533962E-2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40.869904672052343</v>
      </c>
      <c r="D26" s="20">
        <f t="shared" si="0"/>
        <v>9.6972154172231279E-3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7.1750545192084429E-3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22.447529866300464</v>
      </c>
      <c r="D28" s="20">
        <f t="shared" si="0"/>
        <v>5.3261326260669855E-3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19.968578463019686</v>
      </c>
      <c r="D29" s="20">
        <f t="shared" si="0"/>
        <v>4.7379510298696352E-3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19.098699597331063</v>
      </c>
      <c r="D30" s="20">
        <f t="shared" si="0"/>
        <v>4.5315545918265445E-3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12.933018747994758</v>
      </c>
      <c r="D31" s="20">
        <f t="shared" si="0"/>
        <v>3.068621515039924E-3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13.040423317631269</v>
      </c>
      <c r="D32" s="20">
        <f t="shared" si="0"/>
        <v>3.0941054317976651E-3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12.528637507631856</v>
      </c>
      <c r="D33" s="20">
        <f t="shared" si="0"/>
        <v>2.9726738481699192E-3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12.124891026353017</v>
      </c>
      <c r="D34" s="20">
        <f t="shared" si="0"/>
        <v>2.8768767907918027E-3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11.75765346222062</v>
      </c>
      <c r="D35" s="20">
        <f t="shared" si="0"/>
        <v>2.789742215919076E-3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11.455929797947258</v>
      </c>
      <c r="D36" s="20">
        <f t="shared" si="0"/>
        <v>2.7181521451222269E-3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2.4913383747251537E-3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7.815711757058895</v>
      </c>
      <c r="D38" s="20">
        <f t="shared" si="0"/>
        <v>1.8544364405858461E-3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6.2096322256202017</v>
      </c>
      <c r="D39" s="20">
        <f t="shared" si="0"/>
        <v>1.4733614339635783E-3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5.6088290629344844</v>
      </c>
      <c r="D40" s="20">
        <f t="shared" si="0"/>
        <v>1.3308086744535624E-3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4.4953568159112418</v>
      </c>
      <c r="D41" s="20">
        <f t="shared" si="0"/>
        <v>1.06661475652971E-3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4.3297007722947551</v>
      </c>
      <c r="D42" s="20">
        <f t="shared" si="0"/>
        <v>1.0273094938185771E-3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4.2466378238960196</v>
      </c>
      <c r="D43" s="20">
        <f t="shared" si="0"/>
        <v>1.0076011213553783E-3</v>
      </c>
    </row>
    <row r="44" spans="2:14">
      <c r="B44" s="22" t="s">
        <v>23</v>
      </c>
      <c r="C44" s="9">
        <f>[2]LUNA!J4</f>
        <v>3.9248582203965894</v>
      </c>
      <c r="D44" s="20">
        <f t="shared" si="0"/>
        <v>9.3125237141233322E-4</v>
      </c>
    </row>
    <row r="45" spans="2:14">
      <c r="B45" s="22" t="s">
        <v>36</v>
      </c>
      <c r="C45" s="9">
        <f>[2]AMP!$J$4</f>
        <v>3.6640061981625838</v>
      </c>
      <c r="D45" s="20">
        <f t="shared" si="0"/>
        <v>8.6935992825840579E-4</v>
      </c>
    </row>
    <row r="46" spans="2:14">
      <c r="B46" s="7" t="s">
        <v>25</v>
      </c>
      <c r="C46" s="1">
        <f>[2]POLIS!J4</f>
        <v>3.175987698783385</v>
      </c>
      <c r="D46" s="20">
        <f t="shared" si="0"/>
        <v>7.5356762206038857E-4</v>
      </c>
    </row>
    <row r="47" spans="2:14">
      <c r="B47" s="22" t="s">
        <v>40</v>
      </c>
      <c r="C47" s="9">
        <f>[2]SHPING!$J$4</f>
        <v>3.0805455597157478</v>
      </c>
      <c r="D47" s="20">
        <f t="shared" si="0"/>
        <v>7.3092203504847818E-4</v>
      </c>
    </row>
    <row r="48" spans="2:14">
      <c r="B48" s="22" t="s">
        <v>50</v>
      </c>
      <c r="C48" s="9">
        <f>[2]KAVA!$J$4</f>
        <v>2.3693130600632273</v>
      </c>
      <c r="D48" s="20">
        <f t="shared" si="0"/>
        <v>5.6216767126409533E-4</v>
      </c>
    </row>
    <row r="49" spans="2:4">
      <c r="B49" s="22" t="s">
        <v>62</v>
      </c>
      <c r="C49" s="10">
        <f>[2]SEI!$J$4</f>
        <v>2.1936616635252957</v>
      </c>
      <c r="D49" s="20">
        <f t="shared" si="0"/>
        <v>5.2049080795276066E-4</v>
      </c>
    </row>
    <row r="50" spans="2:4">
      <c r="B50" s="22" t="s">
        <v>65</v>
      </c>
      <c r="C50" s="10">
        <f>[2]DYDX!$J$4</f>
        <v>1.9872191623631181</v>
      </c>
      <c r="D50" s="20">
        <f t="shared" si="0"/>
        <v>4.7150812935089641E-4</v>
      </c>
    </row>
    <row r="51" spans="2:4">
      <c r="B51" s="22" t="s">
        <v>66</v>
      </c>
      <c r="C51" s="10">
        <f>[2]TIA!$J$4</f>
        <v>1.9846813802065639</v>
      </c>
      <c r="D51" s="20">
        <f t="shared" si="0"/>
        <v>4.7090598896296152E-4</v>
      </c>
    </row>
    <row r="52" spans="2:4">
      <c r="B52" s="7" t="s">
        <v>28</v>
      </c>
      <c r="C52" s="1">
        <f>[2]ATLAS!O47</f>
        <v>2.0790822507512132</v>
      </c>
      <c r="D52" s="20">
        <f t="shared" si="0"/>
        <v>4.9330451385775644E-4</v>
      </c>
    </row>
    <row r="53" spans="2:4">
      <c r="B53" s="22" t="s">
        <v>63</v>
      </c>
      <c r="C53" s="10">
        <f>[2]MEME!$J$4</f>
        <v>1.96174023126647</v>
      </c>
      <c r="D53" s="20">
        <f t="shared" si="0"/>
        <v>4.6546273518060518E-4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4.0259876282552784E-4</v>
      </c>
    </row>
    <row r="55" spans="2:4">
      <c r="B55" s="22" t="s">
        <v>43</v>
      </c>
      <c r="C55" s="9">
        <f>[2]TRX!$J$4</f>
        <v>0.95973741136790736</v>
      </c>
      <c r="D55" s="20">
        <f t="shared" si="0"/>
        <v>2.2771720405716654E-4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2023-12-20T23:43:55Z</dcterms:modified>
</cp:coreProperties>
</file>