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5" l="1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3" l="1"/>
  <c r="C26" l="1"/>
  <c r="C12" l="1"/>
  <c r="C32" l="1"/>
  <c r="C7" l="1"/>
  <c r="D30" l="1"/>
  <c r="Q3"/>
  <c r="D28"/>
  <c r="D24"/>
  <c r="D43"/>
  <c r="D47"/>
  <c r="D34"/>
  <c r="D49"/>
  <c r="D45"/>
  <c r="D21"/>
  <c r="D40"/>
  <c r="M9"/>
  <c r="D50"/>
  <c r="D15"/>
  <c r="D18"/>
  <c r="D33"/>
  <c r="D17"/>
  <c r="D27"/>
  <c r="D13"/>
  <c r="D36"/>
  <c r="D31"/>
  <c r="M8"/>
  <c r="D12"/>
  <c r="D20"/>
  <c r="D19"/>
  <c r="D38"/>
  <c r="D23"/>
  <c r="D22"/>
  <c r="D7"/>
  <c r="E7" s="1"/>
  <c r="D26"/>
  <c r="D37"/>
  <c r="D48"/>
  <c r="N9"/>
  <c r="N8"/>
  <c r="D35"/>
  <c r="D39"/>
  <c r="D44"/>
  <c r="D16"/>
  <c r="D14"/>
  <c r="D46"/>
  <c r="D42"/>
  <c r="D41"/>
  <c r="D29"/>
  <c r="D25"/>
  <c r="D32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<sst xmlns="http://schemas.openxmlformats.org/spreadsheetml/2006/main" count="95" uniqueCount="60">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</sst>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946.37144043429328</c:v>
                </c:pt>
                <c:pt idx="1">
                  <c:v>873.56300078155527</c:v>
                </c:pt>
                <c:pt idx="2">
                  <c:v>772.48633425558876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946.37144043429328</v>
          </cell>
        </row>
      </sheetData>
      <sheetData sheetId="1">
        <row r="4">
          <cell r="J4">
            <v>873.56300078155527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0.9123175578025996</v>
          </cell>
        </row>
      </sheetData>
      <sheetData sheetId="4">
        <row r="46">
          <cell r="M46">
            <v>76.27000000000001</v>
          </cell>
          <cell r="O46">
            <v>0.57626292079445918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26.40338717787516</v>
          </cell>
        </row>
      </sheetData>
      <sheetData sheetId="8">
        <row r="4">
          <cell r="J4">
            <v>8.5963105113922733</v>
          </cell>
        </row>
      </sheetData>
      <sheetData sheetId="9">
        <row r="4">
          <cell r="J4">
            <v>18.03340169154562</v>
          </cell>
        </row>
      </sheetData>
      <sheetData sheetId="10">
        <row r="4">
          <cell r="J4">
            <v>11.422138704909589</v>
          </cell>
        </row>
      </sheetData>
      <sheetData sheetId="11">
        <row r="4">
          <cell r="J4">
            <v>32.139836662256315</v>
          </cell>
        </row>
      </sheetData>
      <sheetData sheetId="12">
        <row r="4">
          <cell r="J4">
            <v>2.0819302404138758</v>
          </cell>
        </row>
      </sheetData>
      <sheetData sheetId="13">
        <row r="4">
          <cell r="J4">
            <v>122.05229460778895</v>
          </cell>
        </row>
      </sheetData>
      <sheetData sheetId="14">
        <row r="4">
          <cell r="J4">
            <v>4.0994725297865946</v>
          </cell>
        </row>
      </sheetData>
      <sheetData sheetId="15">
        <row r="4">
          <cell r="J4">
            <v>28.05107699865005</v>
          </cell>
        </row>
      </sheetData>
      <sheetData sheetId="16">
        <row r="4">
          <cell r="J4">
            <v>4.2986614257105327</v>
          </cell>
        </row>
      </sheetData>
      <sheetData sheetId="17">
        <row r="4">
          <cell r="J4">
            <v>5.8190517105513386</v>
          </cell>
        </row>
      </sheetData>
      <sheetData sheetId="18">
        <row r="4">
          <cell r="J4">
            <v>7.9138197910677759</v>
          </cell>
        </row>
      </sheetData>
      <sheetData sheetId="19">
        <row r="4">
          <cell r="J4">
            <v>6.3632533041319892</v>
          </cell>
        </row>
      </sheetData>
      <sheetData sheetId="20">
        <row r="4">
          <cell r="J4">
            <v>10.895488654610302</v>
          </cell>
        </row>
      </sheetData>
      <sheetData sheetId="21">
        <row r="4">
          <cell r="J4">
            <v>1.2922094713487375</v>
          </cell>
        </row>
      </sheetData>
      <sheetData sheetId="22">
        <row r="4">
          <cell r="J4">
            <v>31.085837928849386</v>
          </cell>
        </row>
      </sheetData>
      <sheetData sheetId="23">
        <row r="4">
          <cell r="J4">
            <v>29.613620991670729</v>
          </cell>
        </row>
      </sheetData>
      <sheetData sheetId="24">
        <row r="4">
          <cell r="J4">
            <v>26.560196693220156</v>
          </cell>
        </row>
      </sheetData>
      <sheetData sheetId="25">
        <row r="4">
          <cell r="J4">
            <v>25.680547951912558</v>
          </cell>
        </row>
      </sheetData>
      <sheetData sheetId="26">
        <row r="4">
          <cell r="J4">
            <v>3.4392698827718138</v>
          </cell>
        </row>
      </sheetData>
      <sheetData sheetId="27">
        <row r="4">
          <cell r="J4">
            <v>124.85227443316826</v>
          </cell>
        </row>
      </sheetData>
      <sheetData sheetId="28">
        <row r="4">
          <cell r="J4">
            <v>0.67727078702165133</v>
          </cell>
        </row>
      </sheetData>
      <sheetData sheetId="29">
        <row r="4">
          <cell r="J4">
            <v>7.6975137516354319</v>
          </cell>
        </row>
      </sheetData>
      <sheetData sheetId="30">
        <row r="4">
          <cell r="J4">
            <v>21.271621264642391</v>
          </cell>
        </row>
      </sheetData>
      <sheetData sheetId="31">
        <row r="4">
          <cell r="J4">
            <v>4.5813086220454693</v>
          </cell>
        </row>
      </sheetData>
      <sheetData sheetId="32">
        <row r="4">
          <cell r="J4">
            <v>3.2160748388858185</v>
          </cell>
        </row>
      </sheetData>
      <sheetData sheetId="33">
        <row r="4">
          <cell r="J4">
            <v>1.7881037470403618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4.8499999999999996</v>
      </c>
      <c r="P2" t="s">
        <v>8</v>
      </c>
      <c r="Q2" s="10">
        <f>N2+K2+H2</f>
        <v>62.665999999999997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2.3947736203070395E-2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2616.7817896693487</v>
      </c>
      <c r="D7" s="20">
        <f>(C7*[1]Feuil1!$K$2-C4)/C4</f>
        <v>2.2443722026237598E-2</v>
      </c>
      <c r="E7" s="32">
        <f>C7-C7/(1+D7)</f>
        <v>57.441130328689724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946.37144043429328</v>
      </c>
    </row>
    <row r="9" spans="2:20">
      <c r="M9" s="17" t="str">
        <f>IF(C13&gt;C7*[2]Params!F8,B13,"Others")</f>
        <v>BTC</v>
      </c>
      <c r="N9" s="18">
        <f>IF(C13&gt;C7*0.1,C13,C7)</f>
        <v>873.56300078155527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772.48633425558876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946.37144043429328</v>
      </c>
      <c r="D12" s="30">
        <f>C12/$C$7</f>
        <v>0.36165470279960749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873.56300078155527</v>
      </c>
      <c r="D13" s="30">
        <f t="shared" ref="D13:D50" si="0">C13/$C$7</f>
        <v>0.33383104553472798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122.05229460778895</v>
      </c>
      <c r="D14" s="30">
        <f t="shared" si="0"/>
        <v>4.6642136952203123E-2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124.85227443316826</v>
      </c>
      <c r="D15" s="30">
        <f t="shared" si="0"/>
        <v>4.7712145860256981E-2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2.9146488370219565E-2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2.2699638248210856E-2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29.613620991670729</v>
      </c>
      <c r="D18" s="30">
        <f>C18/$C$7</f>
        <v>1.1316809490413278E-2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31.085837928849386</v>
      </c>
      <c r="D19" s="30">
        <f>C19/$C$7</f>
        <v>1.1879415414602581E-2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1.5862996358303579E-2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32.139836662256315</v>
      </c>
      <c r="D21" s="30">
        <f t="shared" si="0"/>
        <v>1.228219975740409E-2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26.40338717787516</v>
      </c>
      <c r="D22" s="30">
        <f t="shared" si="0"/>
        <v>1.0090022516249412E-2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26.560196693220156</v>
      </c>
      <c r="D23" s="30">
        <f t="shared" si="0"/>
        <v>1.0149947083121611E-2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28.05107699865005</v>
      </c>
      <c r="D24" s="30">
        <f t="shared" si="0"/>
        <v>1.0719685190943845E-2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25.680547951912558</v>
      </c>
      <c r="D25" s="30">
        <f t="shared" si="0"/>
        <v>9.8137903791960818E-3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21.271621264642391</v>
      </c>
      <c r="D26" s="30">
        <f t="shared" si="0"/>
        <v>8.1289243713860565E-3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18.03340169154562</v>
      </c>
      <c r="D27" s="30">
        <f t="shared" si="0"/>
        <v>6.8914426731104261E-3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7.6429758411484363E-3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6.2313182032883207E-3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4.8499999999999996</v>
      </c>
      <c r="D30" s="30">
        <f t="shared" si="0"/>
        <v>1.8534216414784956E-3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11.422138704909589</v>
      </c>
      <c r="D31" s="30">
        <f t="shared" si="0"/>
        <v>4.3649565087935235E-3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10.895488654610302</v>
      </c>
      <c r="D32" s="30">
        <f t="shared" si="0"/>
        <v>4.163697828234671E-3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8.5963105113922733</v>
      </c>
      <c r="D33" s="30">
        <f t="shared" si="0"/>
        <v>3.2850696780790749E-3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7.9138197910677759</v>
      </c>
      <c r="D34" s="30">
        <f t="shared" si="0"/>
        <v>3.0242566737166687E-3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7.6975137516354319</v>
      </c>
      <c r="D35" s="30">
        <f t="shared" si="0"/>
        <v>2.9415955820328733E-3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6.3632533041319892</v>
      </c>
      <c r="D36" s="30">
        <f t="shared" si="0"/>
        <v>2.4317095637294379E-3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2.0636034771100778E-3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5.8190517105513386</v>
      </c>
      <c r="D38" s="30">
        <f t="shared" si="0"/>
        <v>2.2237435821068682E-3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4.2986614257105327</v>
      </c>
      <c r="D39" s="30">
        <f t="shared" si="0"/>
        <v>1.6427282712991147E-3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4.0994725297865946</v>
      </c>
      <c r="D40" s="30">
        <f t="shared" si="0"/>
        <v>1.5666084753305303E-3</v>
      </c>
    </row>
    <row r="41" spans="2:14">
      <c r="B41" s="22" t="s">
        <v>56</v>
      </c>
      <c r="C41" s="9">
        <f>[2]SHIB!$J$4</f>
        <v>3.4392698827718138</v>
      </c>
      <c r="D41" s="30">
        <f t="shared" si="0"/>
        <v>1.3143128312607193E-3</v>
      </c>
    </row>
    <row r="42" spans="2:14">
      <c r="B42" s="22" t="s">
        <v>37</v>
      </c>
      <c r="C42" s="9">
        <f>[2]GRT!$J$4</f>
        <v>4.5813086220454693</v>
      </c>
      <c r="D42" s="30">
        <f t="shared" si="0"/>
        <v>1.7507415559569277E-3</v>
      </c>
    </row>
    <row r="43" spans="2:14">
      <c r="B43" s="22" t="s">
        <v>50</v>
      </c>
      <c r="C43" s="9">
        <f>[2]KAVA!$J$4</f>
        <v>3.2160748388858185</v>
      </c>
      <c r="D43" s="30">
        <f t="shared" si="0"/>
        <v>1.229019114846483E-3</v>
      </c>
    </row>
    <row r="44" spans="2:14">
      <c r="B44" s="22" t="s">
        <v>36</v>
      </c>
      <c r="C44" s="9">
        <f>[2]AMP!$J$4</f>
        <v>2.0819302404138758</v>
      </c>
      <c r="D44" s="30">
        <f t="shared" si="0"/>
        <v>7.9560712652198043E-4</v>
      </c>
    </row>
    <row r="45" spans="2:14">
      <c r="B45" s="22" t="s">
        <v>40</v>
      </c>
      <c r="C45" s="9">
        <f>[2]SHPING!$J$4</f>
        <v>1.7881037470403618</v>
      </c>
      <c r="D45" s="30">
        <f t="shared" si="0"/>
        <v>6.8332168700482399E-4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6.4842762461076407E-4</v>
      </c>
    </row>
    <row r="47" spans="2:14">
      <c r="B47" s="22" t="s">
        <v>23</v>
      </c>
      <c r="C47" s="9">
        <f>[2]LUNA!J4</f>
        <v>1.2922094713487375</v>
      </c>
      <c r="D47" s="30">
        <f t="shared" si="0"/>
        <v>4.9381628856107966E-4</v>
      </c>
    </row>
    <row r="48" spans="2:14">
      <c r="B48" s="7" t="s">
        <v>25</v>
      </c>
      <c r="C48" s="1">
        <f>[2]POLIS!J4</f>
        <v>0.9123175578025996</v>
      </c>
      <c r="D48" s="30">
        <f t="shared" si="0"/>
        <v>3.4864105268704051E-4</v>
      </c>
    </row>
    <row r="49" spans="2:4">
      <c r="B49" s="22" t="s">
        <v>43</v>
      </c>
      <c r="C49" s="9">
        <f>[2]TRX!$J$4</f>
        <v>0.67727078702165133</v>
      </c>
      <c r="D49" s="30">
        <f t="shared" si="0"/>
        <v>2.5881821315610346E-4</v>
      </c>
    </row>
    <row r="50" spans="2:4">
      <c r="B50" s="7" t="s">
        <v>28</v>
      </c>
      <c r="C50" s="1">
        <f>[2]ATLAS!O46</f>
        <v>0.57626292079445918</v>
      </c>
      <c r="D50" s="30">
        <f t="shared" si="0"/>
        <v>2.202181790890843E-4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2023-06-25T21:23:40Z</dcterms:modified>
</cp:coreProperties>
</file>