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4"/>
  <c r="C37"/>
  <c r="C26"/>
  <c r="C20"/>
  <c r="C40" l="1"/>
  <c r="C27" l="1"/>
  <c r="C31" l="1"/>
  <c r="C35" l="1"/>
  <c r="C25"/>
  <c r="C15"/>
  <c r="C22"/>
  <c r="C29"/>
  <c r="C36" l="1"/>
  <c r="C24"/>
  <c r="C14"/>
  <c r="C21"/>
  <c r="C33" l="1"/>
  <c r="C23"/>
  <c r="C12" l="1"/>
  <c r="C13" l="1"/>
  <c r="C38" l="1"/>
  <c r="C7" l="1"/>
  <c r="D12" l="1"/>
  <c r="M8"/>
  <c r="D49"/>
  <c r="D15"/>
  <c r="D43"/>
  <c r="D39"/>
  <c r="D36"/>
  <c r="D13"/>
  <c r="D7"/>
  <c r="E7" s="1"/>
  <c r="D35"/>
  <c r="D30"/>
  <c r="D48"/>
  <c r="D46"/>
  <c r="D22"/>
  <c r="D21"/>
  <c r="D29"/>
  <c r="D40"/>
  <c r="D45"/>
  <c r="D26"/>
  <c r="D31"/>
  <c r="D41"/>
  <c r="D34"/>
  <c r="D50"/>
  <c r="D47"/>
  <c r="N8"/>
  <c r="D33"/>
  <c r="D42"/>
  <c r="D24"/>
  <c r="D20"/>
  <c r="Q3"/>
  <c r="D28"/>
  <c r="D14"/>
  <c r="D19"/>
  <c r="D16"/>
  <c r="D23"/>
  <c r="N9"/>
  <c r="D37"/>
  <c r="D25"/>
  <c r="D32"/>
  <c r="D17"/>
  <c r="D27"/>
  <c r="D18"/>
  <c r="D44"/>
  <c r="M9"/>
  <c r="D38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<sst xmlns="http://schemas.openxmlformats.org/spreadsheetml/2006/main" count="100" uniqueCount="62">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</sst>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1017.0617671029115</c:v>
                </c:pt>
                <c:pt idx="1">
                  <c:v>949.44819435041438</c:v>
                </c:pt>
                <c:pt idx="2">
                  <c:v>966.67955648666532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949.44819435041438</v>
          </cell>
        </row>
      </sheetData>
      <sheetData sheetId="1">
        <row r="4">
          <cell r="J4">
            <v>1017.0617671029115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1.1154884865043131</v>
          </cell>
        </row>
      </sheetData>
      <sheetData sheetId="4">
        <row r="46">
          <cell r="M46">
            <v>82.26</v>
          </cell>
          <cell r="O46">
            <v>2.6626928151222327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32.498946845828961</v>
          </cell>
        </row>
      </sheetData>
      <sheetData sheetId="8">
        <row r="4">
          <cell r="J4">
            <v>6.5043369829321591</v>
          </cell>
        </row>
      </sheetData>
      <sheetData sheetId="9">
        <row r="4">
          <cell r="J4">
            <v>16.049766728068224</v>
          </cell>
        </row>
      </sheetData>
      <sheetData sheetId="10">
        <row r="4">
          <cell r="J4">
            <v>8.7868886023447406</v>
          </cell>
        </row>
      </sheetData>
      <sheetData sheetId="11">
        <row r="4">
          <cell r="J4">
            <v>34.340213554390139</v>
          </cell>
        </row>
      </sheetData>
      <sheetData sheetId="12">
        <row r="4">
          <cell r="J4">
            <v>1.5614617649797948</v>
          </cell>
        </row>
      </sheetData>
      <sheetData sheetId="13">
        <row r="4">
          <cell r="J4">
            <v>150.08402612040939</v>
          </cell>
        </row>
      </sheetData>
      <sheetData sheetId="14">
        <row r="4">
          <cell r="J4">
            <v>4.2502258917322502</v>
          </cell>
        </row>
      </sheetData>
      <sheetData sheetId="15">
        <row r="4">
          <cell r="J4">
            <v>28.130535380214578</v>
          </cell>
        </row>
      </sheetData>
      <sheetData sheetId="16">
        <row r="4">
          <cell r="J4">
            <v>3.6601919126312477</v>
          </cell>
        </row>
      </sheetData>
      <sheetData sheetId="17">
        <row r="4">
          <cell r="J4">
            <v>8.6097548318213413</v>
          </cell>
        </row>
      </sheetData>
      <sheetData sheetId="18">
        <row r="4">
          <cell r="J4">
            <v>9.6393120460152772</v>
          </cell>
        </row>
      </sheetData>
      <sheetData sheetId="19">
        <row r="4">
          <cell r="J4">
            <v>8.7210934676211096</v>
          </cell>
        </row>
      </sheetData>
      <sheetData sheetId="20">
        <row r="4">
          <cell r="J4">
            <v>11.180274542489883</v>
          </cell>
        </row>
      </sheetData>
      <sheetData sheetId="21">
        <row r="4">
          <cell r="J4">
            <v>1.2078675921964239</v>
          </cell>
        </row>
      </sheetData>
      <sheetData sheetId="22">
        <row r="4">
          <cell r="J4">
            <v>21.934440003232044</v>
          </cell>
        </row>
      </sheetData>
      <sheetData sheetId="23">
        <row r="4">
          <cell r="J4">
            <v>33.458702373981183</v>
          </cell>
        </row>
      </sheetData>
      <sheetData sheetId="24">
        <row r="4">
          <cell r="J4">
            <v>33.718591477794916</v>
          </cell>
        </row>
      </sheetData>
      <sheetData sheetId="25">
        <row r="4">
          <cell r="J4">
            <v>28.230313036252607</v>
          </cell>
        </row>
      </sheetData>
      <sheetData sheetId="26">
        <row r="4">
          <cell r="J4">
            <v>3.5253942685402886</v>
          </cell>
        </row>
      </sheetData>
      <sheetData sheetId="27">
        <row r="4">
          <cell r="J4">
            <v>172.04955144105003</v>
          </cell>
        </row>
      </sheetData>
      <sheetData sheetId="28">
        <row r="4">
          <cell r="J4">
            <v>0.88400163936354292</v>
          </cell>
        </row>
      </sheetData>
      <sheetData sheetId="29">
        <row r="4">
          <cell r="J4">
            <v>8.020870133738546</v>
          </cell>
        </row>
      </sheetData>
      <sheetData sheetId="30">
        <row r="4">
          <cell r="J4">
            <v>17.09938758277081</v>
          </cell>
        </row>
      </sheetData>
      <sheetData sheetId="31">
        <row r="4">
          <cell r="J4">
            <v>4.5425513357095282</v>
          </cell>
        </row>
      </sheetData>
      <sheetData sheetId="32">
        <row r="4">
          <cell r="J4">
            <v>1.9055246048469914</v>
          </cell>
        </row>
      </sheetData>
      <sheetData sheetId="33">
        <row r="4">
          <cell r="J4">
            <v>2.3353588759968873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61</v>
      </c>
      <c r="N2" s="9">
        <f>101.16</f>
        <v>101.16</v>
      </c>
      <c r="P2" t="s">
        <v>8</v>
      </c>
      <c r="Q2" s="10">
        <f>N2+K2+H2</f>
        <v>163.26999999999998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5.5196180699335615E-2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2957.9945193919048</v>
      </c>
      <c r="D7" s="20">
        <f>(C7*[1]Feuil1!$K$2-C4)/C4</f>
        <v>7.930032584067101E-2</v>
      </c>
      <c r="E7" s="31">
        <f>C7-C7/(1+D7)</f>
        <v>217.33517873256415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1017.0617671029115</v>
      </c>
    </row>
    <row r="9" spans="2:20">
      <c r="M9" s="17" t="str">
        <f>IF(C13&gt;C7*[2]Params!F8,B13,"Others")</f>
        <v>ETH</v>
      </c>
      <c r="N9" s="18">
        <f>IF(C13&gt;C7*0.1,C13,C7)</f>
        <v>949.44819435041438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966.67955648666532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1017.0617671029115</v>
      </c>
      <c r="D12" s="20">
        <f>C12/$C$7</f>
        <v>0.34383490585776877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949.44819435041438</v>
      </c>
      <c r="D13" s="20">
        <f t="shared" ref="D13:D50" si="0">C13/$C$7</f>
        <v>0.32097699577401478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172.04955144105003</v>
      </c>
      <c r="D14" s="20">
        <f t="shared" si="0"/>
        <v>5.8164256327432086E-2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150.08402612040939</v>
      </c>
      <c r="D15" s="20">
        <f t="shared" si="0"/>
        <v>5.0738439553046633E-2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101.16</v>
      </c>
      <c r="D16" s="20">
        <f t="shared" si="0"/>
        <v>3.4198846325379992E-2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2.7809382154268075E-2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2.337732526097298E-2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1.5260339295449317E-2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33.718591477794916</v>
      </c>
      <c r="D20" s="20">
        <f t="shared" si="0"/>
        <v>1.139913926707568E-2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33.458702373981183</v>
      </c>
      <c r="D21" s="20">
        <f t="shared" si="0"/>
        <v>1.1311279366690482E-2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34.340213554390139</v>
      </c>
      <c r="D22" s="20">
        <f t="shared" si="0"/>
        <v>1.1609289107624748E-2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32.498946845828961</v>
      </c>
      <c r="D23" s="20">
        <f t="shared" si="0"/>
        <v>1.0986817802661105E-2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28.130535380214578</v>
      </c>
      <c r="D24" s="20">
        <f t="shared" si="0"/>
        <v>9.510002535771285E-3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28.230313036252607</v>
      </c>
      <c r="D25" s="20">
        <f t="shared" si="0"/>
        <v>9.5437340573761801E-3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21.934440003232044</v>
      </c>
      <c r="D26" s="20">
        <f t="shared" si="0"/>
        <v>7.4153078578865174E-3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17.09938758277081</v>
      </c>
      <c r="D27" s="20">
        <f t="shared" si="0"/>
        <v>5.7807367358767275E-3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5.7369950785063108E-3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16.049766728068224</v>
      </c>
      <c r="D29" s="20">
        <f t="shared" si="0"/>
        <v>5.4258946806188422E-3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4.3948695356854483E-3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8.7210934676211096</v>
      </c>
      <c r="D31" s="20">
        <f t="shared" si="0"/>
        <v>2.9483129229779521E-3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11.180274542489883</v>
      </c>
      <c r="D32" s="20">
        <f t="shared" si="0"/>
        <v>3.7796806144144881E-3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9.6393120460152772</v>
      </c>
      <c r="D33" s="20">
        <f t="shared" si="0"/>
        <v>3.2587322196921775E-3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8.7868886023447406</v>
      </c>
      <c r="D34" s="20">
        <f t="shared" si="0"/>
        <v>2.9705560793774296E-3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8.020870133738546</v>
      </c>
      <c r="D35" s="20">
        <f t="shared" si="0"/>
        <v>2.7115906000351386E-3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8.6097548318213413</v>
      </c>
      <c r="D36" s="20">
        <f t="shared" si="0"/>
        <v>2.910673016930169E-3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6.5043369829321591</v>
      </c>
      <c r="D37" s="20">
        <f t="shared" si="0"/>
        <v>2.1989009581631341E-3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4.5425513357095282</v>
      </c>
      <c r="D38" s="20">
        <f t="shared" si="0"/>
        <v>1.5356861907382343E-3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1.825561191746263E-3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4.2502258917322502</v>
      </c>
      <c r="D40" s="20">
        <f t="shared" si="0"/>
        <v>1.4368606377965832E-3</v>
      </c>
    </row>
    <row r="41" spans="2:14">
      <c r="B41" s="22" t="s">
        <v>33</v>
      </c>
      <c r="C41" s="1">
        <f>[2]EGLD!$J$4</f>
        <v>3.6601919126312477</v>
      </c>
      <c r="D41" s="20">
        <f t="shared" si="0"/>
        <v>1.2373896870450248E-3</v>
      </c>
    </row>
    <row r="42" spans="2:14">
      <c r="B42" s="22" t="s">
        <v>56</v>
      </c>
      <c r="C42" s="9">
        <f>[2]SHIB!$J$4</f>
        <v>3.5253942685402886</v>
      </c>
      <c r="D42" s="20">
        <f t="shared" si="0"/>
        <v>1.1918190670836767E-3</v>
      </c>
    </row>
    <row r="43" spans="2:14">
      <c r="B43" s="22" t="s">
        <v>40</v>
      </c>
      <c r="C43" s="9">
        <f>[2]SHPING!$J$4</f>
        <v>2.3353588759968873</v>
      </c>
      <c r="D43" s="20">
        <f t="shared" si="0"/>
        <v>7.8950750607779453E-4</v>
      </c>
    </row>
    <row r="44" spans="2:14">
      <c r="B44" s="7" t="s">
        <v>28</v>
      </c>
      <c r="C44" s="1">
        <f>[2]ATLAS!O46</f>
        <v>2.6626928151222327</v>
      </c>
      <c r="D44" s="20">
        <f t="shared" si="0"/>
        <v>9.0016827200532497E-4</v>
      </c>
    </row>
    <row r="45" spans="2:14">
      <c r="B45" s="22" t="s">
        <v>50</v>
      </c>
      <c r="C45" s="9">
        <f>[2]KAVA!$J$4</f>
        <v>1.9055246048469914</v>
      </c>
      <c r="D45" s="20">
        <f t="shared" si="0"/>
        <v>6.4419477194931486E-4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5.7362973084507996E-4</v>
      </c>
    </row>
    <row r="47" spans="2:14">
      <c r="B47" s="22" t="s">
        <v>36</v>
      </c>
      <c r="C47" s="9">
        <f>[2]AMP!$J$4</f>
        <v>1.5614617649797948</v>
      </c>
      <c r="D47" s="20">
        <f t="shared" si="0"/>
        <v>5.278785186190254E-4</v>
      </c>
    </row>
    <row r="48" spans="2:14">
      <c r="B48" s="22" t="s">
        <v>23</v>
      </c>
      <c r="C48" s="9">
        <f>[2]LUNA!J4</f>
        <v>1.2078675921964239</v>
      </c>
      <c r="D48" s="20">
        <f t="shared" si="0"/>
        <v>4.0834003723736904E-4</v>
      </c>
    </row>
    <row r="49" spans="2:4">
      <c r="B49" s="7" t="s">
        <v>25</v>
      </c>
      <c r="C49" s="1">
        <f>[2]POLIS!J4</f>
        <v>1.1154884865043131</v>
      </c>
      <c r="D49" s="20">
        <f t="shared" si="0"/>
        <v>3.7710972051889795E-4</v>
      </c>
    </row>
    <row r="50" spans="2:4">
      <c r="B50" s="22" t="s">
        <v>43</v>
      </c>
      <c r="C50" s="9">
        <f>[2]TRX!$J$4</f>
        <v>0.88400163936354292</v>
      </c>
      <c r="D50" s="20">
        <f t="shared" si="0"/>
        <v>2.9885168264114065E-4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2023-10-29T14:05:53Z</dcterms:modified>
</cp:coreProperties>
</file>