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<sst xmlns="http://schemas.openxmlformats.org/spreadsheetml/2006/main" count="107" uniqueCount="67">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</sst>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1291.2934329264838</c:v>
                </c:pt>
                <c:pt idx="1">
                  <c:v>1263.7321917904176</c:v>
                </c:pt>
                <c:pt idx="2">
                  <c:v>539.94000000000005</c:v>
                </c:pt>
                <c:pt idx="3">
                  <c:v>240.30609852598863</c:v>
                </c:pt>
                <c:pt idx="4">
                  <c:v>988.90704178164174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1263.7321917904176</v>
          </cell>
        </row>
      </sheetData>
      <sheetData sheetId="1">
        <row r="4">
          <cell r="J4">
            <v>1291.2934329264838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2.3744155865982366</v>
          </cell>
        </row>
      </sheetData>
      <sheetData sheetId="4">
        <row r="47">
          <cell r="M47">
            <v>111.75</v>
          </cell>
          <cell r="O47">
            <v>2.1711318057669118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2.5022979171055235</v>
          </cell>
        </row>
      </sheetData>
      <sheetData sheetId="8">
        <row r="4">
          <cell r="J4">
            <v>36.209871641204131</v>
          </cell>
        </row>
      </sheetData>
      <sheetData sheetId="9">
        <row r="4">
          <cell r="J4">
            <v>9.339757019750083</v>
          </cell>
        </row>
      </sheetData>
      <sheetData sheetId="10">
        <row r="4">
          <cell r="J4">
            <v>18.686624981289281</v>
          </cell>
        </row>
      </sheetData>
      <sheetData sheetId="11">
        <row r="4">
          <cell r="J4">
            <v>11.489855811227811</v>
          </cell>
        </row>
      </sheetData>
      <sheetData sheetId="12">
        <row r="4">
          <cell r="J4">
            <v>46.196749411294178</v>
          </cell>
        </row>
      </sheetData>
      <sheetData sheetId="13">
        <row r="4">
          <cell r="J4">
            <v>3.204509380302162</v>
          </cell>
        </row>
      </sheetData>
      <sheetData sheetId="14">
        <row r="4">
          <cell r="J4">
            <v>214.77855757382778</v>
          </cell>
        </row>
      </sheetData>
      <sheetData sheetId="15">
        <row r="4">
          <cell r="J4">
            <v>4.7870676238984258</v>
          </cell>
        </row>
      </sheetData>
      <sheetData sheetId="16">
        <row r="4">
          <cell r="J4">
            <v>42.639539245624796</v>
          </cell>
        </row>
      </sheetData>
      <sheetData sheetId="17">
        <row r="4">
          <cell r="J4">
            <v>5.3268613547014967</v>
          </cell>
        </row>
      </sheetData>
      <sheetData sheetId="18">
        <row r="4">
          <cell r="J4">
            <v>4.282783659368981</v>
          </cell>
        </row>
      </sheetData>
      <sheetData sheetId="19">
        <row r="4">
          <cell r="J4">
            <v>12.075868322589505</v>
          </cell>
        </row>
      </sheetData>
      <sheetData sheetId="20">
        <row r="4">
          <cell r="J4">
            <v>2.0986729447047034</v>
          </cell>
        </row>
      </sheetData>
      <sheetData sheetId="21">
        <row r="4">
          <cell r="J4">
            <v>13.595247558922141</v>
          </cell>
        </row>
      </sheetData>
      <sheetData sheetId="22">
        <row r="4">
          <cell r="J4">
            <v>7.9081407406083279</v>
          </cell>
        </row>
      </sheetData>
      <sheetData sheetId="23">
        <row r="4">
          <cell r="J4">
            <v>10.519025244824721</v>
          </cell>
        </row>
      </sheetData>
      <sheetData sheetId="24">
        <row r="4">
          <cell r="J4">
            <v>4.845830975863521</v>
          </cell>
        </row>
      </sheetData>
      <sheetData sheetId="25">
        <row r="4">
          <cell r="J4">
            <v>14.381057502598473</v>
          </cell>
        </row>
      </sheetData>
      <sheetData sheetId="26">
        <row r="4">
          <cell r="J4">
            <v>45.16152165978896</v>
          </cell>
        </row>
      </sheetData>
      <sheetData sheetId="27">
        <row r="4">
          <cell r="J4">
            <v>1.4206608762241075</v>
          </cell>
        </row>
      </sheetData>
      <sheetData sheetId="28">
        <row r="4">
          <cell r="J4">
            <v>36.867567104340424</v>
          </cell>
        </row>
      </sheetData>
      <sheetData sheetId="29">
        <row r="4">
          <cell r="J4">
            <v>31.699012020016347</v>
          </cell>
        </row>
      </sheetData>
      <sheetData sheetId="30">
        <row r="4">
          <cell r="J4">
            <v>2.4252054918290114</v>
          </cell>
        </row>
      </sheetData>
      <sheetData sheetId="31">
        <row r="4">
          <cell r="J4">
            <v>3.987611646633479</v>
          </cell>
        </row>
      </sheetData>
      <sheetData sheetId="32">
        <row r="4">
          <cell r="J4">
            <v>2.4378041102923089</v>
          </cell>
        </row>
      </sheetData>
      <sheetData sheetId="33">
        <row r="4">
          <cell r="J4">
            <v>240.30609852598863</v>
          </cell>
        </row>
      </sheetData>
      <sheetData sheetId="34">
        <row r="4">
          <cell r="J4">
            <v>0.96634130144733388</v>
          </cell>
        </row>
      </sheetData>
      <sheetData sheetId="35">
        <row r="4">
          <cell r="J4">
            <v>10.429459503702056</v>
          </cell>
        </row>
      </sheetData>
      <sheetData sheetId="36">
        <row r="4">
          <cell r="J4">
            <v>17.302332674520098</v>
          </cell>
        </row>
      </sheetData>
      <sheetData sheetId="37">
        <row r="4">
          <cell r="J4">
            <v>16.899126968914924</v>
          </cell>
        </row>
      </sheetData>
      <sheetData sheetId="38">
        <row r="4">
          <cell r="J4">
            <v>16.319738521861538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0.13806552236667605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4324.1787650245315</v>
      </c>
      <c r="D7" s="20">
        <f>(C7*[1]Feuil1!$K$2-C4)/C4</f>
        <v>0.51696325218670924</v>
      </c>
      <c r="E7" s="31">
        <f>C7-C7/(1+D7)</f>
        <v>1473.6293144750812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1291.2934329264838</v>
      </c>
    </row>
    <row r="9" spans="2:20">
      <c r="M9" s="17" t="str">
        <f>IF(C13&gt;C7*Params!F8,B13,"Others")</f>
        <v>ETH</v>
      </c>
      <c r="N9" s="18">
        <f>IF(C13&gt;C7*0.1,C13,C7)</f>
        <v>1263.7321917904176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240.30609852598863</v>
      </c>
    </row>
    <row r="12" spans="2:20">
      <c r="B12" s="7" t="s">
        <v>4</v>
      </c>
      <c r="C12" s="1">
        <f>[2]BTC!J4</f>
        <v>1291.2934329264838</v>
      </c>
      <c r="D12" s="20">
        <f>C12/$C$7</f>
        <v>0.29862165814487507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988.90704178164174</v>
      </c>
    </row>
    <row r="13" spans="2:20">
      <c r="B13" s="7" t="s">
        <v>19</v>
      </c>
      <c r="C13" s="1">
        <f>[2]ETH!J4</f>
        <v>1263.7321917904176</v>
      </c>
      <c r="D13" s="20">
        <f t="shared" ref="D13:D55" si="0">C13/$C$7</f>
        <v>0.29224790658793409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0.12486532804037229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240.30609852598863</v>
      </c>
      <c r="D15" s="20">
        <f t="shared" si="0"/>
        <v>5.5572655892413218E-2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214.77855757382778</v>
      </c>
      <c r="D16" s="20">
        <f t="shared" si="0"/>
        <v>4.9669213333877818E-2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2.5843057392509541E-2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2.0813200584571444E-2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1.4465174406277152E-2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1.1724769662641913E-2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45.16152165978896</v>
      </c>
      <c r="D21" s="20">
        <f t="shared" si="0"/>
        <v>1.0443953433440616E-2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46.196749411294178</v>
      </c>
      <c r="D22" s="20">
        <f t="shared" si="0"/>
        <v>1.068335790947165E-2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42.639539245624796</v>
      </c>
      <c r="D23" s="20">
        <f t="shared" si="0"/>
        <v>9.8607253683655003E-3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36.867567104340424</v>
      </c>
      <c r="D24" s="20">
        <f t="shared" si="0"/>
        <v>8.5259118800865008E-3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36.209871641204131</v>
      </c>
      <c r="D25" s="20">
        <f t="shared" si="0"/>
        <v>8.3738146845551854E-3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31.699012020016347</v>
      </c>
      <c r="D26" s="20">
        <f t="shared" si="0"/>
        <v>7.330643283392683E-3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18.686624981289281</v>
      </c>
      <c r="D27" s="20">
        <f t="shared" si="0"/>
        <v>4.3214274887137492E-3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16.899126968914924</v>
      </c>
      <c r="D28" s="20">
        <f t="shared" si="0"/>
        <v>3.908054658979635E-3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17.302332674520098</v>
      </c>
      <c r="D29" s="20">
        <f t="shared" si="0"/>
        <v>4.0012991170641256E-3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16.319738521861538</v>
      </c>
      <c r="D30" s="20">
        <f t="shared" si="0"/>
        <v>3.7740665704806852E-3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14.381057502598473</v>
      </c>
      <c r="D31" s="20">
        <f t="shared" si="0"/>
        <v>3.3257314935537566E-3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13.595247558922141</v>
      </c>
      <c r="D32" s="20">
        <f t="shared" si="0"/>
        <v>3.1440068271194645E-3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11.489855811227811</v>
      </c>
      <c r="D33" s="20">
        <f t="shared" si="0"/>
        <v>2.6571185965209806E-3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12.075868322589505</v>
      </c>
      <c r="D34" s="20">
        <f t="shared" si="0"/>
        <v>2.7926385514547517E-3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10.429459503702056</v>
      </c>
      <c r="D35" s="20">
        <f t="shared" si="0"/>
        <v>2.4118936959912868E-3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10.519025244824721</v>
      </c>
      <c r="D36" s="20">
        <f t="shared" si="0"/>
        <v>2.4326064708300853E-3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2.4282067348666684E-3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9.339757019750083</v>
      </c>
      <c r="D38" s="20">
        <f t="shared" si="0"/>
        <v>2.1598915140357521E-3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7.9081407406083279</v>
      </c>
      <c r="D39" s="20">
        <f t="shared" si="0"/>
        <v>1.82881910539225E-3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1.4754246636618422E-3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5.3268613547014967</v>
      </c>
      <c r="D41" s="20">
        <f t="shared" si="0"/>
        <v>1.2318781540178246E-3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4.845830975863521</v>
      </c>
      <c r="D42" s="20">
        <f t="shared" si="0"/>
        <v>1.1206361344397449E-3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4.7870676238984258</v>
      </c>
      <c r="D43" s="20">
        <f t="shared" si="0"/>
        <v>1.1070466518678416E-3</v>
      </c>
    </row>
    <row r="44" spans="2:14">
      <c r="B44" s="22" t="s">
        <v>37</v>
      </c>
      <c r="C44" s="9">
        <f>[2]GRT!$J$4</f>
        <v>4.282783659368981</v>
      </c>
      <c r="D44" s="20">
        <f t="shared" si="0"/>
        <v>9.9042705958635006E-4</v>
      </c>
    </row>
    <row r="45" spans="2:14">
      <c r="B45" s="22" t="s">
        <v>56</v>
      </c>
      <c r="C45" s="9">
        <f>[2]SHIB!$J$4</f>
        <v>3.987611646633479</v>
      </c>
      <c r="D45" s="20">
        <f t="shared" si="0"/>
        <v>9.2216623394173131E-4</v>
      </c>
    </row>
    <row r="46" spans="2:14">
      <c r="B46" s="22" t="s">
        <v>36</v>
      </c>
      <c r="C46" s="9">
        <f>[2]AMP!$J$4</f>
        <v>3.204509380302162</v>
      </c>
      <c r="D46" s="20">
        <f t="shared" si="0"/>
        <v>7.4106773897077366E-4</v>
      </c>
    </row>
    <row r="47" spans="2:14">
      <c r="B47" s="22" t="s">
        <v>64</v>
      </c>
      <c r="C47" s="10">
        <f>[2]ACE!$J$4</f>
        <v>2.5022979171055235</v>
      </c>
      <c r="D47" s="20">
        <f t="shared" si="0"/>
        <v>5.786758719008065E-4</v>
      </c>
    </row>
    <row r="48" spans="2:14">
      <c r="B48" s="22" t="s">
        <v>40</v>
      </c>
      <c r="C48" s="9">
        <f>[2]SHPING!$J$4</f>
        <v>2.4378041102923089</v>
      </c>
      <c r="D48" s="20">
        <f t="shared" si="0"/>
        <v>5.6376117703785061E-4</v>
      </c>
    </row>
    <row r="49" spans="2:4">
      <c r="B49" s="22" t="s">
        <v>62</v>
      </c>
      <c r="C49" s="10">
        <f>[2]SEI!$J$4</f>
        <v>2.4252054918290114</v>
      </c>
      <c r="D49" s="20">
        <f t="shared" si="0"/>
        <v>5.6084764844712722E-4</v>
      </c>
    </row>
    <row r="50" spans="2:4">
      <c r="B50" s="7" t="s">
        <v>25</v>
      </c>
      <c r="C50" s="1">
        <f>[2]POLIS!J4</f>
        <v>2.3744155865982366</v>
      </c>
      <c r="D50" s="20">
        <f t="shared" si="0"/>
        <v>5.4910208750002187E-4</v>
      </c>
    </row>
    <row r="51" spans="2:4">
      <c r="B51" s="22" t="s">
        <v>50</v>
      </c>
      <c r="C51" s="9">
        <f>[2]KAVA!$J$4</f>
        <v>2.0986729447047034</v>
      </c>
      <c r="D51" s="20">
        <f t="shared" si="0"/>
        <v>4.8533445510613564E-4</v>
      </c>
    </row>
    <row r="52" spans="2:4">
      <c r="B52" s="7" t="s">
        <v>28</v>
      </c>
      <c r="C52" s="1">
        <f>[2]ATLAS!O47</f>
        <v>2.1711318057669118</v>
      </c>
      <c r="D52" s="20">
        <f t="shared" si="0"/>
        <v>5.0209113076632819E-4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3.9239672830463425E-4</v>
      </c>
    </row>
    <row r="54" spans="2:4">
      <c r="B54" s="22" t="s">
        <v>63</v>
      </c>
      <c r="C54" s="10">
        <f>[2]MEME!$J$4</f>
        <v>1.4206608762241075</v>
      </c>
      <c r="D54" s="20">
        <f t="shared" si="0"/>
        <v>3.2853888643894857E-4</v>
      </c>
    </row>
    <row r="55" spans="2:4">
      <c r="B55" s="22" t="s">
        <v>43</v>
      </c>
      <c r="C55" s="9">
        <f>[2]TRX!$J$4</f>
        <v>0.96634130144733388</v>
      </c>
      <c r="D55" s="20">
        <f t="shared" si="0"/>
        <v>2.2347394822421309E-4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2024-01-08T11:28:49Z</dcterms:modified>
</cp:coreProperties>
</file>