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4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0" i="1"/>
  <c r="T2"/>
  <c r="C27" i="2"/>
  <c r="Q2" i="1" l="1"/>
  <c r="C27"/>
  <c r="C53" l="1"/>
  <c r="C14"/>
  <c r="C4"/>
  <c r="C37"/>
  <c r="C22"/>
  <c r="C43" l="1"/>
  <c r="C45"/>
  <c r="C49" l="1"/>
  <c r="C48" l="1"/>
  <c r="C52"/>
  <c r="C17"/>
  <c r="C19"/>
  <c r="C47" l="1"/>
  <c r="C36" l="1"/>
  <c r="C33" l="1"/>
  <c r="C40" l="1"/>
  <c r="C55" l="1"/>
  <c r="C30" l="1"/>
  <c r="C32"/>
  <c r="C41" l="1"/>
  <c r="C42" l="1"/>
  <c r="C29" l="1"/>
  <c r="C51" l="1"/>
  <c r="C39" l="1"/>
  <c r="C34" l="1"/>
  <c r="C38"/>
  <c r="C35"/>
  <c r="C23" l="1"/>
  <c r="C20"/>
  <c r="C26" l="1"/>
  <c r="C44" l="1"/>
  <c r="C16" l="1"/>
  <c r="C15" l="1"/>
  <c r="C13"/>
  <c r="C12" l="1"/>
  <c r="C28" l="1"/>
  <c r="C18" l="1"/>
  <c r="C24" l="1"/>
  <c r="C25" l="1"/>
  <c r="C31" l="1"/>
  <c r="C46" l="1"/>
  <c r="C21" l="1"/>
  <c r="C7" s="1"/>
  <c r="D21" l="1"/>
  <c r="D38"/>
  <c r="D41"/>
  <c r="N9"/>
  <c r="D35"/>
  <c r="D17"/>
  <c r="D37"/>
  <c r="D15"/>
  <c r="D40"/>
  <c r="D42"/>
  <c r="D7"/>
  <c r="E7" s="1"/>
  <c r="D34"/>
  <c r="D27"/>
  <c r="D26"/>
  <c r="D12"/>
  <c r="D50"/>
  <c r="D33"/>
  <c r="D43"/>
  <c r="D29"/>
  <c r="D25"/>
  <c r="D47"/>
  <c r="D24"/>
  <c r="D23"/>
  <c r="D19"/>
  <c r="D36"/>
  <c r="D55"/>
  <c r="D22"/>
  <c r="D28"/>
  <c r="D13"/>
  <c r="D45"/>
  <c r="D16"/>
  <c r="D53"/>
  <c r="D44"/>
  <c r="Q3"/>
  <c r="D32"/>
  <c r="N8"/>
  <c r="D48"/>
  <c r="D52"/>
  <c r="D31"/>
  <c r="D18"/>
  <c r="D14"/>
  <c r="D20"/>
  <c r="M9"/>
  <c r="D54"/>
  <c r="D30"/>
  <c r="M8"/>
  <c r="D39"/>
  <c r="D49"/>
  <c r="D51"/>
  <c r="D46"/>
  <c r="N10" l="1"/>
  <c r="M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<sst xmlns="http://schemas.openxmlformats.org/spreadsheetml/2006/main" count="107" uniqueCount="67">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</sst>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1261.4428284350047</c:v>
                </c:pt>
                <c:pt idx="1">
                  <c:v>1262.4635451472591</c:v>
                </c:pt>
                <c:pt idx="2">
                  <c:v>362.59</c:v>
                </c:pt>
                <c:pt idx="3">
                  <c:v>297.90488298946588</c:v>
                </c:pt>
                <c:pt idx="4">
                  <c:v>1058.0452364220675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1261.4428284350047</v>
          </cell>
        </row>
      </sheetData>
      <sheetData sheetId="1">
        <row r="4">
          <cell r="J4">
            <v>1262.4635451472591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2.9106841153420588</v>
          </cell>
        </row>
      </sheetData>
      <sheetData sheetId="4">
        <row r="47">
          <cell r="M47">
            <v>117.75</v>
          </cell>
          <cell r="O47">
            <v>1.751306148033823</v>
          </cell>
        </row>
      </sheetData>
      <sheetData sheetId="5">
        <row r="4">
          <cell r="C4">
            <v>-123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3.8946585680150316</v>
          </cell>
        </row>
      </sheetData>
      <sheetData sheetId="8">
        <row r="4">
          <cell r="J4">
            <v>43.345251516757124</v>
          </cell>
        </row>
      </sheetData>
      <sheetData sheetId="9">
        <row r="4">
          <cell r="J4">
            <v>12.775379522419973</v>
          </cell>
        </row>
      </sheetData>
      <sheetData sheetId="10">
        <row r="4">
          <cell r="J4">
            <v>22.761587708911716</v>
          </cell>
        </row>
      </sheetData>
      <sheetData sheetId="11">
        <row r="4">
          <cell r="J4">
            <v>13.215568808614131</v>
          </cell>
        </row>
      </sheetData>
      <sheetData sheetId="12">
        <row r="4">
          <cell r="J4">
            <v>58.704711213009176</v>
          </cell>
        </row>
      </sheetData>
      <sheetData sheetId="13">
        <row r="4">
          <cell r="J4">
            <v>3.6366119977669795</v>
          </cell>
        </row>
      </sheetData>
      <sheetData sheetId="14">
        <row r="4">
          <cell r="J4">
            <v>184.49658210590363</v>
          </cell>
        </row>
      </sheetData>
      <sheetData sheetId="15">
        <row r="4">
          <cell r="J4">
            <v>5.6468822660647877</v>
          </cell>
        </row>
      </sheetData>
      <sheetData sheetId="16">
        <row r="4">
          <cell r="J4">
            <v>41.707764585608906</v>
          </cell>
        </row>
      </sheetData>
      <sheetData sheetId="17">
        <row r="4">
          <cell r="J4">
            <v>6.0154530706550524</v>
          </cell>
        </row>
      </sheetData>
      <sheetData sheetId="18">
        <row r="4">
          <cell r="J4">
            <v>4.3682994119927594</v>
          </cell>
        </row>
      </sheetData>
      <sheetData sheetId="19">
        <row r="4">
          <cell r="J4">
            <v>13.641256849124215</v>
          </cell>
        </row>
      </sheetData>
      <sheetData sheetId="20">
        <row r="4">
          <cell r="J4">
            <v>2.3095526689128651</v>
          </cell>
        </row>
      </sheetData>
      <sheetData sheetId="21">
        <row r="4">
          <cell r="J4">
            <v>12.043384040244275</v>
          </cell>
        </row>
      </sheetData>
      <sheetData sheetId="22">
        <row r="4">
          <cell r="J4">
            <v>8.0406420639841745</v>
          </cell>
        </row>
      </sheetData>
      <sheetData sheetId="23">
        <row r="4">
          <cell r="J4">
            <v>11.711048993451831</v>
          </cell>
        </row>
      </sheetData>
      <sheetData sheetId="24">
        <row r="4">
          <cell r="J4">
            <v>4.0511203494575714</v>
          </cell>
        </row>
      </sheetData>
      <sheetData sheetId="25">
        <row r="4">
          <cell r="J4">
            <v>20.185361907134432</v>
          </cell>
        </row>
      </sheetData>
      <sheetData sheetId="26">
        <row r="4">
          <cell r="J4">
            <v>45.672732181988806</v>
          </cell>
        </row>
      </sheetData>
      <sheetData sheetId="27">
        <row r="4">
          <cell r="J4">
            <v>1.9736395266559341</v>
          </cell>
        </row>
      </sheetData>
      <sheetData sheetId="28">
        <row r="4">
          <cell r="J4">
            <v>48.273562841387317</v>
          </cell>
        </row>
      </sheetData>
      <sheetData sheetId="29">
        <row r="4">
          <cell r="J4">
            <v>43.820822580977037</v>
          </cell>
        </row>
      </sheetData>
      <sheetData sheetId="30">
        <row r="4">
          <cell r="J4">
            <v>2.0618719290429541</v>
          </cell>
        </row>
      </sheetData>
      <sheetData sheetId="31">
        <row r="4">
          <cell r="J4">
            <v>4.5721455597969305</v>
          </cell>
        </row>
      </sheetData>
      <sheetData sheetId="32">
        <row r="4">
          <cell r="J4">
            <v>2.8738531674619141</v>
          </cell>
        </row>
      </sheetData>
      <sheetData sheetId="33">
        <row r="4">
          <cell r="J4">
            <v>297.90488298946588</v>
          </cell>
        </row>
      </sheetData>
      <sheetData sheetId="34">
        <row r="4">
          <cell r="J4">
            <v>0.95907241595625203</v>
          </cell>
        </row>
      </sheetData>
      <sheetData sheetId="35">
        <row r="4">
          <cell r="J4">
            <v>12.37231100698294</v>
          </cell>
        </row>
      </sheetData>
      <sheetData sheetId="36">
        <row r="4">
          <cell r="J4">
            <v>19.167406121738082</v>
          </cell>
        </row>
      </sheetData>
      <sheetData sheetId="37">
        <row r="4">
          <cell r="J4">
            <v>2.0186738070742338</v>
          </cell>
        </row>
      </sheetData>
      <sheetData sheetId="38">
        <row r="4">
          <cell r="J4">
            <v>2.0192437716006304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11.78+37.53</f>
        <v>49.31</v>
      </c>
      <c r="M2" t="s">
        <v>59</v>
      </c>
      <c r="N2" s="9">
        <f>362.59</f>
        <v>362.59</v>
      </c>
      <c r="P2" t="s">
        <v>8</v>
      </c>
      <c r="Q2" s="10">
        <f>N2+K2+H2</f>
        <v>442.14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0.10421816768465403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4242.4464929937976</v>
      </c>
      <c r="D7" s="20">
        <f>(C7*[1]Feuil1!$K$2-C4)/C4</f>
        <v>0.50464563359841708</v>
      </c>
      <c r="E7" s="31">
        <f>C7-C7/(1+D7)</f>
        <v>1422.8812756024931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1261.4428284350047</v>
      </c>
    </row>
    <row r="9" spans="2:20">
      <c r="M9" s="17" t="str">
        <f>IF(C13&gt;C7*Params!F8,B13,"Others")</f>
        <v>BTC</v>
      </c>
      <c r="N9" s="18">
        <f>IF(C13&gt;C7*0.1,C13,C7)</f>
        <v>1262.4635451472591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362.59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297.90488298946588</v>
      </c>
    </row>
    <row r="12" spans="2:20">
      <c r="B12" s="7" t="s">
        <v>19</v>
      </c>
      <c r="C12" s="1">
        <f>[2]ETH!J4</f>
        <v>1261.4428284350047</v>
      </c>
      <c r="D12" s="20">
        <f>C12/$C$7</f>
        <v>0.29733853579961905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1058.0452364220675</v>
      </c>
    </row>
    <row r="13" spans="2:20">
      <c r="B13" s="7" t="s">
        <v>4</v>
      </c>
      <c r="C13" s="1">
        <f>[2]BTC!J4</f>
        <v>1262.4635451472591</v>
      </c>
      <c r="D13" s="20">
        <f t="shared" ref="D13:D55" si="0">C13/$C$7</f>
        <v>0.29757913204849107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362.59</v>
      </c>
      <c r="D14" s="20">
        <f t="shared" si="0"/>
        <v>8.5467194600756996E-2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297.90488298946588</v>
      </c>
      <c r="D15" s="20">
        <f t="shared" si="0"/>
        <v>7.0220068416052356E-2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184.49658210590363</v>
      </c>
      <c r="D16" s="20">
        <f t="shared" si="0"/>
        <v>4.3488251981631615E-2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22</v>
      </c>
      <c r="C17" s="1">
        <f>-[2]BIGTIME!$C$4</f>
        <v>123</v>
      </c>
      <c r="D17" s="20">
        <f t="shared" si="0"/>
        <v>2.8992705082581186E-2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20</v>
      </c>
      <c r="C18" s="1">
        <f>[2]ATLAS!M47</f>
        <v>117.75</v>
      </c>
      <c r="D18" s="20">
        <f>C18/$C$7</f>
        <v>2.7755211572958818E-2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1.4743851243215065E-2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58.704711213009176</v>
      </c>
      <c r="D20" s="20">
        <f t="shared" si="0"/>
        <v>1.383746649721034E-2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38</v>
      </c>
      <c r="C21" s="9">
        <f>[2]NEAR!$J$4</f>
        <v>43.820822580977037</v>
      </c>
      <c r="D21" s="20">
        <f t="shared" si="0"/>
        <v>1.032913972005188E-2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49.31</v>
      </c>
      <c r="D22" s="20">
        <f t="shared" si="0"/>
        <v>1.1623010468472181E-2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45.672732181988806</v>
      </c>
      <c r="D23" s="20">
        <f t="shared" si="0"/>
        <v>1.0765658979415579E-2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43.345251516757124</v>
      </c>
      <c r="D24" s="20">
        <f t="shared" si="0"/>
        <v>1.0217041414273528E-2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57</v>
      </c>
      <c r="C25" s="9">
        <f>[2]MINA!$J$4</f>
        <v>48.273562841387317</v>
      </c>
      <c r="D25" s="20">
        <f t="shared" si="0"/>
        <v>1.1378708705250344E-2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41.707764585608906</v>
      </c>
      <c r="D26" s="20">
        <f t="shared" si="0"/>
        <v>9.8310643762949835E-3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7.1279626154248385E-3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22.761587708911716</v>
      </c>
      <c r="D28" s="20">
        <f t="shared" si="0"/>
        <v>5.3652032492340013E-3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20.185361907134432</v>
      </c>
      <c r="D29" s="20">
        <f t="shared" si="0"/>
        <v>4.7579532094204641E-3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19.167406121738082</v>
      </c>
      <c r="D30" s="20">
        <f t="shared" si="0"/>
        <v>4.5180077470375075E-3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13.641256849124215</v>
      </c>
      <c r="D31" s="20">
        <f t="shared" si="0"/>
        <v>3.2154222502634067E-3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13.215568808614131</v>
      </c>
      <c r="D32" s="20">
        <f t="shared" si="0"/>
        <v>3.1150820241195795E-3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12.775379522419973</v>
      </c>
      <c r="D33" s="20">
        <f t="shared" si="0"/>
        <v>3.0113236651347084E-3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12.37231100698294</v>
      </c>
      <c r="D34" s="20">
        <f t="shared" si="0"/>
        <v>2.9163151562230033E-3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12.043384040244275</v>
      </c>
      <c r="D35" s="20">
        <f t="shared" si="0"/>
        <v>2.8387827778460759E-3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11.711048993451831</v>
      </c>
      <c r="D36" s="20">
        <f t="shared" si="0"/>
        <v>2.7604470705268956E-3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2.4749870192447353E-3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8.0406420639841745</v>
      </c>
      <c r="D38" s="20">
        <f t="shared" si="0"/>
        <v>1.8952842604527645E-3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6.0154530706550524</v>
      </c>
      <c r="D39" s="20">
        <f t="shared" si="0"/>
        <v>1.4179207871187751E-3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5.6468822660647877</v>
      </c>
      <c r="D40" s="20">
        <f t="shared" si="0"/>
        <v>1.3310438388298711E-3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4.5721455597969305</v>
      </c>
      <c r="D41" s="20">
        <f t="shared" si="0"/>
        <v>1.0777143724376053E-3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4.3682994119927594</v>
      </c>
      <c r="D42" s="20">
        <f t="shared" si="0"/>
        <v>1.0296651753196656E-3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3.8946585680150316</v>
      </c>
      <c r="D43" s="20">
        <f t="shared" si="0"/>
        <v>9.1802184764071357E-4</v>
      </c>
    </row>
    <row r="44" spans="2:14">
      <c r="B44" s="22" t="s">
        <v>23</v>
      </c>
      <c r="C44" s="9">
        <f>[2]LUNA!J4</f>
        <v>4.0511203494575714</v>
      </c>
      <c r="D44" s="20">
        <f t="shared" si="0"/>
        <v>9.5490193126720807E-4</v>
      </c>
    </row>
    <row r="45" spans="2:14">
      <c r="B45" s="22" t="s">
        <v>36</v>
      </c>
      <c r="C45" s="9">
        <f>[2]AMP!$J$4</f>
        <v>3.6366119977669795</v>
      </c>
      <c r="D45" s="20">
        <f t="shared" si="0"/>
        <v>8.5719690366694657E-4</v>
      </c>
    </row>
    <row r="46" spans="2:14">
      <c r="B46" s="22" t="s">
        <v>62</v>
      </c>
      <c r="C46" s="10">
        <f>[2]SEI!$J$4</f>
        <v>2.0618719290429541</v>
      </c>
      <c r="D46" s="20">
        <f t="shared" si="0"/>
        <v>4.8601011997394413E-4</v>
      </c>
    </row>
    <row r="47" spans="2:14">
      <c r="B47" s="7" t="s">
        <v>25</v>
      </c>
      <c r="C47" s="1">
        <f>[2]POLIS!J4</f>
        <v>2.9106841153420588</v>
      </c>
      <c r="D47" s="20">
        <f t="shared" si="0"/>
        <v>6.8608622881842301E-4</v>
      </c>
    </row>
    <row r="48" spans="2:14">
      <c r="B48" s="22" t="s">
        <v>40</v>
      </c>
      <c r="C48" s="9">
        <f>[2]SHPING!$J$4</f>
        <v>2.8738531674619141</v>
      </c>
      <c r="D48" s="20">
        <f t="shared" si="0"/>
        <v>6.7740469377939086E-4</v>
      </c>
    </row>
    <row r="49" spans="2:4">
      <c r="B49" s="22" t="s">
        <v>50</v>
      </c>
      <c r="C49" s="9">
        <f>[2]KAVA!$J$4</f>
        <v>2.3095526689128651</v>
      </c>
      <c r="D49" s="20">
        <f t="shared" si="0"/>
        <v>5.4439170245917858E-4</v>
      </c>
    </row>
    <row r="50" spans="2:4">
      <c r="B50" s="22" t="s">
        <v>63</v>
      </c>
      <c r="C50" s="10">
        <f>[2]MEME!$J$4</f>
        <v>1.9736395266559341</v>
      </c>
      <c r="D50" s="20">
        <f t="shared" si="0"/>
        <v>4.6521259134683435E-4</v>
      </c>
    </row>
    <row r="51" spans="2:4">
      <c r="B51" s="7" t="s">
        <v>28</v>
      </c>
      <c r="C51" s="1">
        <f>[2]ATLAS!O47</f>
        <v>1.751306148033823</v>
      </c>
      <c r="D51" s="20">
        <f t="shared" si="0"/>
        <v>4.1280571267687723E-4</v>
      </c>
    </row>
    <row r="52" spans="2:4">
      <c r="B52" s="7" t="s">
        <v>27</v>
      </c>
      <c r="C52" s="1">
        <f>[2]Ayman!$E$9</f>
        <v>1.6967935999999999</v>
      </c>
      <c r="D52" s="20">
        <f t="shared" si="0"/>
        <v>3.9995639374643273E-4</v>
      </c>
    </row>
    <row r="53" spans="2:4">
      <c r="B53" s="22" t="s">
        <v>65</v>
      </c>
      <c r="C53" s="10">
        <f>[2]DYDX!$J$4</f>
        <v>2.0192437716006304</v>
      </c>
      <c r="D53" s="20">
        <f t="shared" si="0"/>
        <v>4.759621069906992E-4</v>
      </c>
    </row>
    <row r="54" spans="2:4">
      <c r="B54" s="22" t="s">
        <v>66</v>
      </c>
      <c r="C54" s="10">
        <f>[2]TIA!$J$4</f>
        <v>2.0186738070742338</v>
      </c>
      <c r="D54" s="20">
        <f t="shared" si="0"/>
        <v>4.7582775891410285E-4</v>
      </c>
    </row>
    <row r="55" spans="2:4">
      <c r="B55" s="22" t="s">
        <v>43</v>
      </c>
      <c r="C55" s="9">
        <f>[2]TRX!$J$4</f>
        <v>0.95907241595625203</v>
      </c>
      <c r="D55" s="20">
        <f t="shared" si="0"/>
        <v>2.2606588381022963E-4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2023-12-20T14:23:45Z</dcterms:modified>
</cp:coreProperties>
</file>