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<sst xmlns="http://schemas.openxmlformats.org/spreadsheetml/2006/main" count="107" uniqueCount="67">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</sst>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1250.5140416052247</c:v>
                </c:pt>
                <c:pt idx="1">
                  <c:v>1237.811367102385</c:v>
                </c:pt>
                <c:pt idx="2">
                  <c:v>552.16999999999996</c:v>
                </c:pt>
                <c:pt idx="3">
                  <c:v>257.47123678157118</c:v>
                </c:pt>
                <c:pt idx="4">
                  <c:v>221.68296349181045</c:v>
                </c:pt>
                <c:pt idx="5">
                  <c:v>794.80235957658203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1250.5140416052247</v>
          </cell>
        </row>
      </sheetData>
      <sheetData sheetId="1">
        <row r="4">
          <cell r="J4">
            <v>1237.811367102385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2.4839093361634248</v>
          </cell>
        </row>
      </sheetData>
      <sheetData sheetId="4">
        <row r="47">
          <cell r="M47">
            <v>111.75</v>
          </cell>
          <cell r="O47">
            <v>2.0495571301409292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2.6061262355763755</v>
          </cell>
        </row>
      </sheetData>
      <sheetData sheetId="8">
        <row r="4">
          <cell r="J4">
            <v>40.532578025047151</v>
          </cell>
        </row>
      </sheetData>
      <sheetData sheetId="9">
        <row r="4">
          <cell r="J4">
            <v>10.220313474751853</v>
          </cell>
        </row>
      </sheetData>
      <sheetData sheetId="10">
        <row r="4">
          <cell r="J4">
            <v>21.139526867194668</v>
          </cell>
        </row>
      </sheetData>
      <sheetData sheetId="11">
        <row r="4">
          <cell r="J4">
            <v>12.25520708085577</v>
          </cell>
        </row>
      </sheetData>
      <sheetData sheetId="12">
        <row r="4">
          <cell r="J4">
            <v>50.346931983694596</v>
          </cell>
        </row>
      </sheetData>
      <sheetData sheetId="13">
        <row r="4">
          <cell r="J4">
            <v>3.2002975425821978</v>
          </cell>
        </row>
      </sheetData>
      <sheetData sheetId="14">
        <row r="4">
          <cell r="J4">
            <v>221.68296349181045</v>
          </cell>
        </row>
      </sheetData>
      <sheetData sheetId="15">
        <row r="4">
          <cell r="J4">
            <v>5.0533941878482986</v>
          </cell>
        </row>
      </sheetData>
      <sheetData sheetId="16">
        <row r="4">
          <cell r="J4">
            <v>45.951693059932069</v>
          </cell>
        </row>
      </sheetData>
      <sheetData sheetId="17">
        <row r="4">
          <cell r="J4">
            <v>4.3958316619065387</v>
          </cell>
        </row>
      </sheetData>
      <sheetData sheetId="18">
        <row r="4">
          <cell r="J4">
            <v>5.0131392277956692</v>
          </cell>
        </row>
      </sheetData>
      <sheetData sheetId="19">
        <row r="4">
          <cell r="J4">
            <v>13.47311068133005</v>
          </cell>
        </row>
      </sheetData>
      <sheetData sheetId="20">
        <row r="4">
          <cell r="J4">
            <v>2.3907276293480866</v>
          </cell>
        </row>
      </sheetData>
      <sheetData sheetId="21">
        <row r="4">
          <cell r="J4">
            <v>15.169828474618383</v>
          </cell>
        </row>
      </sheetData>
      <sheetData sheetId="22">
        <row r="4">
          <cell r="J4">
            <v>8.1283486919385393</v>
          </cell>
        </row>
      </sheetData>
      <sheetData sheetId="23">
        <row r="4">
          <cell r="J4">
            <v>10.59842679371128</v>
          </cell>
        </row>
      </sheetData>
      <sheetData sheetId="24">
        <row r="4">
          <cell r="J4">
            <v>5.1876822776710227</v>
          </cell>
        </row>
      </sheetData>
      <sheetData sheetId="25">
        <row r="4">
          <cell r="J4">
            <v>15.153602211134345</v>
          </cell>
        </row>
      </sheetData>
      <sheetData sheetId="26">
        <row r="4">
          <cell r="J4">
            <v>49.870120782818333</v>
          </cell>
        </row>
      </sheetData>
      <sheetData sheetId="27">
        <row r="4">
          <cell r="J4">
            <v>1.5085125768720229</v>
          </cell>
        </row>
      </sheetData>
      <sheetData sheetId="28">
        <row r="4">
          <cell r="J4">
            <v>29.726879348876388</v>
          </cell>
        </row>
      </sheetData>
      <sheetData sheetId="29">
        <row r="4">
          <cell r="J4">
            <v>34.56695140978912</v>
          </cell>
        </row>
      </sheetData>
      <sheetData sheetId="30">
        <row r="4">
          <cell r="J4">
            <v>2.854660551255682</v>
          </cell>
        </row>
      </sheetData>
      <sheetData sheetId="31">
        <row r="4">
          <cell r="J4">
            <v>4.1219908889546861</v>
          </cell>
        </row>
      </sheetData>
      <sheetData sheetId="32">
        <row r="4">
          <cell r="J4">
            <v>2.7382946195212061</v>
          </cell>
        </row>
      </sheetData>
      <sheetData sheetId="33">
        <row r="4">
          <cell r="J4">
            <v>257.47123678157118</v>
          </cell>
        </row>
      </sheetData>
      <sheetData sheetId="34">
        <row r="4">
          <cell r="J4">
            <v>0.97347915984698119</v>
          </cell>
        </row>
      </sheetData>
      <sheetData sheetId="35">
        <row r="4">
          <cell r="J4">
            <v>11.426966443349896</v>
          </cell>
        </row>
      </sheetData>
      <sheetData sheetId="36">
        <row r="4">
          <cell r="J4">
            <v>17.525452989496472</v>
          </cell>
        </row>
      </sheetData>
      <sheetData sheetId="37">
        <row r="4">
          <cell r="J4">
            <v>16.666244525255014</v>
          </cell>
        </row>
      </sheetData>
      <sheetData sheetId="38">
        <row r="4">
          <cell r="J4">
            <v>13.895780107304862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0.1412114457270659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4314.4519685575706</v>
      </c>
      <c r="D7" s="20">
        <f>(C7*[1]Feuil1!$K$2-C4)/C4</f>
        <v>0.51355099899282552</v>
      </c>
      <c r="E7" s="31">
        <f>C7-C7/(1+D7)</f>
        <v>1463.9025180081203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1250.5140416052247</v>
      </c>
    </row>
    <row r="9" spans="2:20">
      <c r="M9" s="17" t="str">
        <f>IF(C13&gt;C7*Params!F8,B13,"Others")</f>
        <v>BTC</v>
      </c>
      <c r="N9" s="18">
        <f>IF(C13&gt;C7*0.1,C13,C7)</f>
        <v>1237.811367102385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257.47123678157118</v>
      </c>
    </row>
    <row r="12" spans="2:20">
      <c r="B12" s="7" t="s">
        <v>19</v>
      </c>
      <c r="C12" s="1">
        <f>[2]ETH!J4</f>
        <v>1250.5140416052247</v>
      </c>
      <c r="D12" s="20">
        <f>C12/$C$7</f>
        <v>0.28984307873134185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221.68296349181045</v>
      </c>
    </row>
    <row r="13" spans="2:20">
      <c r="B13" s="7" t="s">
        <v>4</v>
      </c>
      <c r="C13" s="1">
        <f>[2]BTC!J4</f>
        <v>1237.811367102385</v>
      </c>
      <c r="D13" s="20">
        <f t="shared" ref="D13:D55" si="0">C13/$C$7</f>
        <v>0.2868988636617541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794.80235957658203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0.12798149197720798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257.47123678157118</v>
      </c>
      <c r="D15" s="20">
        <f t="shared" si="0"/>
        <v>5.9676463814626789E-2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221.68296349181045</v>
      </c>
      <c r="D16" s="20">
        <f t="shared" si="0"/>
        <v>5.1381488334409392E-2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2.5901319753795018E-2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2.0860123291646993E-2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1.4497785687694659E-2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49.870120782818333</v>
      </c>
      <c r="D20" s="20">
        <f t="shared" si="0"/>
        <v>1.1558854089987972E-2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50.346931983694596</v>
      </c>
      <c r="D21" s="20">
        <f t="shared" si="0"/>
        <v>1.1669368983733717E-2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1.1751202787627807E-2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40.532578025047151</v>
      </c>
      <c r="D23" s="20">
        <f t="shared" si="0"/>
        <v>9.3946063881198347E-3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29.726879348876388</v>
      </c>
      <c r="D24" s="20">
        <f t="shared" si="0"/>
        <v>6.8900707588164037E-3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34.56695140978912</v>
      </c>
      <c r="D25" s="20">
        <f t="shared" si="0"/>
        <v>8.0118985358285759E-3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45.951693059932069</v>
      </c>
      <c r="D26" s="20">
        <f t="shared" si="0"/>
        <v>1.065064425211225E-2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21.139526867194668</v>
      </c>
      <c r="D27" s="20">
        <f t="shared" si="0"/>
        <v>4.8997015197418323E-3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17.525452989496472</v>
      </c>
      <c r="D28" s="20">
        <f t="shared" si="0"/>
        <v>4.0620345566984416E-3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15.153602211134345</v>
      </c>
      <c r="D29" s="20">
        <f t="shared" si="0"/>
        <v>3.5122890048537437E-3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1.4787509622300869E-3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13.47311068133005</v>
      </c>
      <c r="D31" s="20">
        <f t="shared" si="0"/>
        <v>3.1227861103838984E-3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12.25520708085577</v>
      </c>
      <c r="D32" s="20">
        <f t="shared" si="0"/>
        <v>2.8405014519035181E-3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15.169828474618383</v>
      </c>
      <c r="D33" s="20">
        <f t="shared" si="0"/>
        <v>3.5160499143741856E-3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11.426966443349896</v>
      </c>
      <c r="D34" s="20">
        <f t="shared" si="0"/>
        <v>2.6485325428643527E-3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10.59842679371128</v>
      </c>
      <c r="D35" s="20">
        <f t="shared" si="0"/>
        <v>2.4564943290479135E-3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10.220313474751853</v>
      </c>
      <c r="D36" s="20">
        <f t="shared" si="0"/>
        <v>2.3688555462511637E-3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16.666244525255014</v>
      </c>
      <c r="D37" s="20">
        <f t="shared" si="0"/>
        <v>3.8628879511728477E-3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13.895780107304862</v>
      </c>
      <c r="D38" s="20">
        <f t="shared" si="0"/>
        <v>3.2207520696888345E-3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2.4336810506921493E-3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8.1283486919385393</v>
      </c>
      <c r="D40" s="20">
        <f t="shared" si="0"/>
        <v>1.8839817319037278E-3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5.0533941878482986</v>
      </c>
      <c r="D41" s="20">
        <f t="shared" si="0"/>
        <v>1.1712713977756427E-3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5.0131392277956692</v>
      </c>
      <c r="D42" s="20">
        <f t="shared" si="0"/>
        <v>1.1619411374445517E-3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4.3958316619065387</v>
      </c>
      <c r="D43" s="20">
        <f t="shared" si="0"/>
        <v>1.0188621159632877E-3</v>
      </c>
    </row>
    <row r="44" spans="2:14">
      <c r="B44" s="22" t="s">
        <v>56</v>
      </c>
      <c r="C44" s="9">
        <f>[2]SHIB!$J$4</f>
        <v>4.1219908889546861</v>
      </c>
      <c r="D44" s="20">
        <f t="shared" si="0"/>
        <v>9.5539153500711499E-4</v>
      </c>
    </row>
    <row r="45" spans="2:14">
      <c r="B45" s="22" t="s">
        <v>23</v>
      </c>
      <c r="C45" s="9">
        <f>[2]LUNA!J4</f>
        <v>5.1876822776710227</v>
      </c>
      <c r="D45" s="20">
        <f t="shared" si="0"/>
        <v>1.2023965767789958E-3</v>
      </c>
    </row>
    <row r="46" spans="2:14">
      <c r="B46" s="22" t="s">
        <v>36</v>
      </c>
      <c r="C46" s="9">
        <f>[2]AMP!$J$4</f>
        <v>3.2002975425821978</v>
      </c>
      <c r="D46" s="20">
        <f t="shared" si="0"/>
        <v>7.4176223675799491E-4</v>
      </c>
    </row>
    <row r="47" spans="2:14">
      <c r="B47" s="22" t="s">
        <v>64</v>
      </c>
      <c r="C47" s="10">
        <f>[2]ACE!$J$4</f>
        <v>2.6061262355763755</v>
      </c>
      <c r="D47" s="20">
        <f t="shared" si="0"/>
        <v>6.0404571764132277E-4</v>
      </c>
    </row>
    <row r="48" spans="2:14">
      <c r="B48" s="22" t="s">
        <v>40</v>
      </c>
      <c r="C48" s="9">
        <f>[2]SHPING!$J$4</f>
        <v>2.7382946195212061</v>
      </c>
      <c r="D48" s="20">
        <f t="shared" si="0"/>
        <v>6.3467959302295504E-4</v>
      </c>
    </row>
    <row r="49" spans="2:4">
      <c r="B49" s="22" t="s">
        <v>62</v>
      </c>
      <c r="C49" s="10">
        <f>[2]SEI!$J$4</f>
        <v>2.854660551255682</v>
      </c>
      <c r="D49" s="20">
        <f t="shared" si="0"/>
        <v>6.616507894999389E-4</v>
      </c>
    </row>
    <row r="50" spans="2:4">
      <c r="B50" s="22" t="s">
        <v>50</v>
      </c>
      <c r="C50" s="9">
        <f>[2]KAVA!$J$4</f>
        <v>2.3907276293480866</v>
      </c>
      <c r="D50" s="20">
        <f t="shared" si="0"/>
        <v>5.5412081227720021E-4</v>
      </c>
    </row>
    <row r="51" spans="2:4">
      <c r="B51" s="7" t="s">
        <v>25</v>
      </c>
      <c r="C51" s="1">
        <f>[2]POLIS!J4</f>
        <v>2.4839093361634248</v>
      </c>
      <c r="D51" s="20">
        <f t="shared" si="0"/>
        <v>5.7571838886268979E-4</v>
      </c>
    </row>
    <row r="52" spans="2:4">
      <c r="B52" s="7" t="s">
        <v>28</v>
      </c>
      <c r="C52" s="1">
        <f>[2]ATLAS!O47</f>
        <v>2.0495571301409292</v>
      </c>
      <c r="D52" s="20">
        <f t="shared" si="0"/>
        <v>4.7504460475571072E-4</v>
      </c>
    </row>
    <row r="53" spans="2:4">
      <c r="B53" s="22" t="s">
        <v>63</v>
      </c>
      <c r="C53" s="10">
        <f>[2]MEME!$J$4</f>
        <v>1.5085125768720229</v>
      </c>
      <c r="D53" s="20">
        <f t="shared" si="0"/>
        <v>3.4964175933945013E-4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3.9328137440530612E-4</v>
      </c>
    </row>
    <row r="55" spans="2:4">
      <c r="B55" s="22" t="s">
        <v>43</v>
      </c>
      <c r="C55" s="9">
        <f>[2]TRX!$J$4</f>
        <v>0.97347915984698119</v>
      </c>
      <c r="D55" s="20">
        <f t="shared" si="0"/>
        <v>2.2563216995841065E-4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2024-01-03T14:21:12Z</dcterms:modified>
</cp:coreProperties>
</file>