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 l="1"/>
  <c r="C16" l="1"/>
  <c r="T2"/>
  <c r="C25" i="2" l="1"/>
  <c r="C34" i="1" l="1"/>
  <c r="C4"/>
  <c r="C38"/>
  <c r="C28"/>
  <c r="Q2" l="1"/>
  <c r="C44" l="1"/>
  <c r="C43" l="1"/>
  <c r="C39" l="1"/>
  <c r="C33" l="1"/>
  <c r="C49"/>
  <c r="C36"/>
  <c r="C37"/>
  <c r="C40"/>
  <c r="C31" l="1"/>
  <c r="C45" l="1"/>
  <c r="C22"/>
  <c r="C47"/>
  <c r="C32"/>
  <c r="C41"/>
  <c r="C35"/>
  <c r="C46"/>
  <c r="C26"/>
  <c r="C18"/>
  <c r="C30" l="1"/>
  <c r="C48"/>
  <c r="C42"/>
  <c r="C27" l="1"/>
  <c r="C17" l="1"/>
  <c r="C50" l="1"/>
  <c r="C25" l="1"/>
  <c r="C24"/>
  <c r="C19"/>
  <c r="C15"/>
  <c r="C20"/>
  <c r="C29"/>
  <c r="C12"/>
  <c r="C21" l="1"/>
  <c r="C23"/>
  <c r="C14"/>
  <c r="C13" l="1"/>
  <c r="C7" l="1"/>
  <c r="D31" l="1"/>
  <c r="D49"/>
  <c r="D29"/>
  <c r="D33"/>
  <c r="D35"/>
  <c r="D45"/>
  <c r="D21"/>
  <c r="D15"/>
  <c r="N8"/>
  <c r="D23"/>
  <c r="D50"/>
  <c r="D37"/>
  <c r="D7"/>
  <c r="E7" s="1"/>
  <c r="D27"/>
  <c r="D47"/>
  <c r="D32"/>
  <c r="D46"/>
  <c r="D48"/>
  <c r="D12"/>
  <c r="D26"/>
  <c r="D24"/>
  <c r="D14"/>
  <c r="D16"/>
  <c r="Q3"/>
  <c r="D34"/>
  <c r="D39"/>
  <c r="D36"/>
  <c r="D41"/>
  <c r="D28"/>
  <c r="D25"/>
  <c r="D19"/>
  <c r="D30"/>
  <c r="D22"/>
  <c r="D20"/>
  <c r="D38"/>
  <c r="D44"/>
  <c r="D43"/>
  <c r="D40"/>
  <c r="D18"/>
  <c r="D17"/>
  <c r="D42"/>
  <c r="M8"/>
  <c r="N9"/>
  <c r="M9"/>
  <c r="D13"/>
  <c r="N10" l="1"/>
  <c r="M10"/>
  <c r="N11" l="1"/>
  <c r="M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<sst xmlns="http://schemas.openxmlformats.org/spreadsheetml/2006/main" count="97" uniqueCount="60">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</sst>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946.55302702958795</c:v>
                </c:pt>
                <c:pt idx="1">
                  <c:v>883.66359531099363</c:v>
                </c:pt>
                <c:pt idx="2">
                  <c:v>166.97683760478913</c:v>
                </c:pt>
                <c:pt idx="3">
                  <c:v>718.89089691775564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946.55302702958795</v>
          </cell>
        </row>
      </sheetData>
      <sheetData sheetId="1">
        <row r="4">
          <cell r="J4">
            <v>883.66359531099363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0.74184646069201488</v>
          </cell>
        </row>
      </sheetData>
      <sheetData sheetId="4">
        <row r="46">
          <cell r="M46">
            <v>79.390000000000015</v>
          </cell>
          <cell r="O46">
            <v>0.66348363743663441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27.675395224858931</v>
          </cell>
        </row>
      </sheetData>
      <sheetData sheetId="8">
        <row r="4">
          <cell r="J4">
            <v>6.8278254675105572</v>
          </cell>
        </row>
      </sheetData>
      <sheetData sheetId="9">
        <row r="4">
          <cell r="J4">
            <v>16.161851038862402</v>
          </cell>
        </row>
      </sheetData>
      <sheetData sheetId="10">
        <row r="4">
          <cell r="J4">
            <v>11.123313047708237</v>
          </cell>
        </row>
      </sheetData>
      <sheetData sheetId="11">
        <row r="4">
          <cell r="J4">
            <v>32.886010180977024</v>
          </cell>
        </row>
      </sheetData>
      <sheetData sheetId="12">
        <row r="4">
          <cell r="J4">
            <v>1.9416111773217284</v>
          </cell>
        </row>
      </sheetData>
      <sheetData sheetId="13">
        <row r="4">
          <cell r="J4">
            <v>134.2975142116897</v>
          </cell>
        </row>
      </sheetData>
      <sheetData sheetId="14">
        <row r="4">
          <cell r="J4">
            <v>4.0005452753294461</v>
          </cell>
        </row>
      </sheetData>
      <sheetData sheetId="15">
        <row r="4">
          <cell r="J4">
            <v>29.440043669981478</v>
          </cell>
        </row>
      </sheetData>
      <sheetData sheetId="16">
        <row r="4">
          <cell r="J4">
            <v>4.3672997905712769</v>
          </cell>
        </row>
      </sheetData>
      <sheetData sheetId="17">
        <row r="4">
          <cell r="J4">
            <v>5.546479890412936</v>
          </cell>
        </row>
      </sheetData>
      <sheetData sheetId="18">
        <row r="4">
          <cell r="J4">
            <v>7.8693348841561122</v>
          </cell>
        </row>
      </sheetData>
      <sheetData sheetId="19">
        <row r="4">
          <cell r="J4">
            <v>6.4628082900873567</v>
          </cell>
        </row>
      </sheetData>
      <sheetData sheetId="20">
        <row r="4">
          <cell r="J4">
            <v>9.0811758235779365</v>
          </cell>
        </row>
      </sheetData>
      <sheetData sheetId="21">
        <row r="4">
          <cell r="J4">
            <v>1.3274194441585241</v>
          </cell>
        </row>
      </sheetData>
      <sheetData sheetId="22">
        <row r="4">
          <cell r="J4">
            <v>28.1881423802493</v>
          </cell>
        </row>
      </sheetData>
      <sheetData sheetId="23">
        <row r="4">
          <cell r="J4">
            <v>34.356482398164637</v>
          </cell>
        </row>
      </sheetData>
      <sheetData sheetId="24">
        <row r="4">
          <cell r="J4">
            <v>24.570922750280893</v>
          </cell>
        </row>
      </sheetData>
      <sheetData sheetId="25">
        <row r="4">
          <cell r="J4">
            <v>25.552760258766735</v>
          </cell>
        </row>
      </sheetData>
      <sheetData sheetId="26">
        <row r="4">
          <cell r="J4">
            <v>3.3149778228523226</v>
          </cell>
        </row>
      </sheetData>
      <sheetData sheetId="27">
        <row r="4">
          <cell r="J4">
            <v>166.97683760478913</v>
          </cell>
        </row>
      </sheetData>
      <sheetData sheetId="28">
        <row r="4">
          <cell r="J4">
            <v>0.71617246709080828</v>
          </cell>
        </row>
      </sheetData>
      <sheetData sheetId="29">
        <row r="4">
          <cell r="J4">
            <v>7.5886774485782267</v>
          </cell>
        </row>
      </sheetData>
      <sheetData sheetId="30">
        <row r="4">
          <cell r="J4">
            <v>20.653402713213197</v>
          </cell>
        </row>
      </sheetData>
      <sheetData sheetId="31">
        <row r="4">
          <cell r="J4">
            <v>4.6660905720132151</v>
          </cell>
        </row>
      </sheetData>
      <sheetData sheetId="32">
        <row r="4">
          <cell r="J4">
            <v>2.9761625307446495</v>
          </cell>
        </row>
      </sheetData>
      <sheetData sheetId="33">
        <row r="4">
          <cell r="J4">
            <v>1.7756414774061968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3" sqref="C13:D2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13.11+69.33-68.88+71.96</f>
        <v>85.52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109.336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3.9909383906397963E-2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2739.6063105467306</v>
      </c>
      <c r="D7" s="20">
        <f>(C7*[1]Feuil1!$K$2-C4)/C4</f>
        <v>5.2814455180865555E-2</v>
      </c>
      <c r="E7" s="31">
        <f>C7-C7/(1+D7)</f>
        <v>137.43239750325256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946.55302702958795</v>
      </c>
    </row>
    <row r="9" spans="2:20">
      <c r="M9" s="17" t="str">
        <f>IF(C13&gt;C7*[2]Params!F8,B13,"Others")</f>
        <v>BTC</v>
      </c>
      <c r="N9" s="18">
        <f>IF(C13&gt;C7*0.1,C13,C7)</f>
        <v>883.66359531099363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166.97683760478913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718.89089691775564</v>
      </c>
    </row>
    <row r="12" spans="2:20">
      <c r="B12" s="7" t="s">
        <v>19</v>
      </c>
      <c r="C12" s="1">
        <f>[2]ETH!J4</f>
        <v>946.55302702958795</v>
      </c>
      <c r="D12" s="20">
        <f>C12/$C$7</f>
        <v>0.34550695236232271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883.66359531099363</v>
      </c>
      <c r="D13" s="20">
        <f t="shared" ref="D13:D50" si="0">C13/$C$7</f>
        <v>0.32255130670021159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166.97683760478913</v>
      </c>
      <c r="D14" s="20">
        <f t="shared" si="0"/>
        <v>6.094920900202859E-2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134.2975142116897</v>
      </c>
      <c r="D15" s="20">
        <f t="shared" si="0"/>
        <v>4.9020734729176681E-2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85.52</v>
      </c>
      <c r="D16" s="20">
        <f t="shared" si="0"/>
        <v>3.1216164041808315E-2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2.8978616268465419E-2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2.5240852940727844E-2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34.356482398164637</v>
      </c>
      <c r="D19" s="20">
        <f>C19/$C$7</f>
        <v>1.2540664060343865E-2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32.886010180977024</v>
      </c>
      <c r="D20" s="20">
        <f t="shared" si="0"/>
        <v>1.2003918247076207E-2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42</v>
      </c>
      <c r="C21" s="1">
        <f>[2]DOT!$J$4</f>
        <v>29.440043669981478</v>
      </c>
      <c r="D21" s="20">
        <f t="shared" si="0"/>
        <v>1.0746085507485294E-2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7" t="s">
        <v>49</v>
      </c>
      <c r="C22" s="1">
        <f>[2]LUNC!J4</f>
        <v>28.1881423802493</v>
      </c>
      <c r="D22" s="20">
        <f t="shared" si="0"/>
        <v>1.0289121568939562E-2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27.675395224858931</v>
      </c>
      <c r="D23" s="20">
        <f t="shared" si="0"/>
        <v>1.0101960678918089E-2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24.570922750280893</v>
      </c>
      <c r="D24" s="20">
        <f t="shared" si="0"/>
        <v>8.9687787094406956E-3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25.552760258766735</v>
      </c>
      <c r="D25" s="20">
        <f t="shared" si="0"/>
        <v>9.3271650603211267E-3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22</v>
      </c>
      <c r="C26" s="1">
        <f>-[2]BIGTIME!$C$4</f>
        <v>22.666666666666668</v>
      </c>
      <c r="D26" s="20">
        <f t="shared" si="0"/>
        <v>8.2736948660857724E-3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20.653402713213197</v>
      </c>
      <c r="D27" s="20">
        <f t="shared" si="0"/>
        <v>7.538821411566793E-3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16.306000000000001</v>
      </c>
      <c r="D28" s="20">
        <f t="shared" si="0"/>
        <v>5.9519500802821144E-3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16.161851038862402</v>
      </c>
      <c r="D29" s="20">
        <f t="shared" si="0"/>
        <v>5.8993334102946547E-3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31</v>
      </c>
      <c r="C30" s="9">
        <f>[2]ATOM!$J$4</f>
        <v>11.123313047708237</v>
      </c>
      <c r="D30" s="20">
        <f t="shared" si="0"/>
        <v>4.0601866789715521E-3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9.0811758235779365</v>
      </c>
      <c r="D31" s="20">
        <f t="shared" si="0"/>
        <v>3.3147740201276031E-3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7.8693348841561122</v>
      </c>
      <c r="D32" s="20">
        <f t="shared" si="0"/>
        <v>2.8724327484067102E-3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7.5886774485782267</v>
      </c>
      <c r="D33" s="20">
        <f t="shared" si="0"/>
        <v>2.769988307941877E-3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7" t="s">
        <v>7</v>
      </c>
      <c r="C34" s="1">
        <f>$N$2</f>
        <v>7.51</v>
      </c>
      <c r="D34" s="20">
        <f t="shared" si="0"/>
        <v>2.7412697843075358E-3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6.8278254675105572</v>
      </c>
      <c r="D35" s="20">
        <f t="shared" si="0"/>
        <v>2.4922651992825783E-3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6.4628082900873567</v>
      </c>
      <c r="D36" s="20">
        <f t="shared" si="0"/>
        <v>2.3590281075084852E-3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5.546479890412936</v>
      </c>
      <c r="D37" s="20">
        <f t="shared" si="0"/>
        <v>2.02455362621283E-3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1.9710861298616105E-3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4.6660905720132151</v>
      </c>
      <c r="D39" s="20">
        <f t="shared" si="0"/>
        <v>1.7031974828098659E-3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4.3672997905712769</v>
      </c>
      <c r="D40" s="20">
        <f t="shared" si="0"/>
        <v>1.5941340818782517E-3</v>
      </c>
    </row>
    <row r="41" spans="2:14">
      <c r="B41" s="22" t="s">
        <v>51</v>
      </c>
      <c r="C41" s="9">
        <f>[2]DOGE!$J$4</f>
        <v>4.0005452753294461</v>
      </c>
      <c r="D41" s="20">
        <f t="shared" si="0"/>
        <v>1.4602628340898644E-3</v>
      </c>
    </row>
    <row r="42" spans="2:14">
      <c r="B42" s="22" t="s">
        <v>56</v>
      </c>
      <c r="C42" s="9">
        <f>[2]SHIB!$J$4</f>
        <v>3.3149778228523226</v>
      </c>
      <c r="D42" s="20">
        <f t="shared" si="0"/>
        <v>1.210019779152417E-3</v>
      </c>
    </row>
    <row r="43" spans="2:14">
      <c r="B43" s="22" t="s">
        <v>50</v>
      </c>
      <c r="C43" s="9">
        <f>[2]KAVA!$J$4</f>
        <v>2.9761625307446495</v>
      </c>
      <c r="D43" s="20">
        <f t="shared" si="0"/>
        <v>1.0863467934378902E-3</v>
      </c>
    </row>
    <row r="44" spans="2:14">
      <c r="B44" s="22" t="s">
        <v>36</v>
      </c>
      <c r="C44" s="9">
        <f>[2]AMP!$J$4</f>
        <v>1.9416111773217284</v>
      </c>
      <c r="D44" s="20">
        <f t="shared" si="0"/>
        <v>7.0871904837095006E-4</v>
      </c>
    </row>
    <row r="45" spans="2:14">
      <c r="B45" s="22" t="s">
        <v>40</v>
      </c>
      <c r="C45" s="9">
        <f>[2]SHPING!$J$4</f>
        <v>1.7756414774061968</v>
      </c>
      <c r="D45" s="20">
        <f t="shared" si="0"/>
        <v>6.481374606893208E-4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6.1935672781443496E-4</v>
      </c>
    </row>
    <row r="47" spans="2:14">
      <c r="B47" s="22" t="s">
        <v>23</v>
      </c>
      <c r="C47" s="9">
        <f>[2]LUNA!J4</f>
        <v>1.3274194441585241</v>
      </c>
      <c r="D47" s="20">
        <f t="shared" si="0"/>
        <v>4.8452926942397687E-4</v>
      </c>
    </row>
    <row r="48" spans="2:14">
      <c r="B48" s="7" t="s">
        <v>25</v>
      </c>
      <c r="C48" s="1">
        <f>[2]POLIS!J4</f>
        <v>0.74184646069201488</v>
      </c>
      <c r="D48" s="20">
        <f t="shared" si="0"/>
        <v>2.7078579058462164E-4</v>
      </c>
    </row>
    <row r="49" spans="2:4">
      <c r="B49" s="22" t="s">
        <v>43</v>
      </c>
      <c r="C49" s="9">
        <f>[2]TRX!$J$4</f>
        <v>0.71617246709080828</v>
      </c>
      <c r="D49" s="20">
        <f t="shared" si="0"/>
        <v>2.6141437342064127E-4</v>
      </c>
    </row>
    <row r="50" spans="2:4">
      <c r="B50" s="7" t="s">
        <v>28</v>
      </c>
      <c r="C50" s="1">
        <f>[2]ATLAS!O46</f>
        <v>0.66348363743663441</v>
      </c>
      <c r="D50" s="20">
        <f t="shared" si="0"/>
        <v>2.421821102113851E-4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2023-07-11T23:46:18Z</dcterms:modified>
</cp:coreProperties>
</file>