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43" l="1"/>
  <c r="C16" l="1"/>
  <c r="C20" l="1"/>
  <c r="C17" l="1"/>
  <c r="C21" l="1"/>
  <c r="C7" l="1"/>
  <c r="D21" l="1"/>
  <c r="D20"/>
  <c r="M9"/>
  <c r="D39"/>
  <c r="D30"/>
  <c r="M8"/>
  <c r="D35"/>
  <c r="D16"/>
  <c r="D32"/>
  <c r="D49"/>
  <c r="N9"/>
  <c r="D45"/>
  <c r="D34"/>
  <c r="D29"/>
  <c r="D27"/>
  <c r="D36"/>
  <c r="D12"/>
  <c r="D47"/>
  <c r="D50"/>
  <c r="D37"/>
  <c r="D40"/>
  <c r="D17"/>
  <c r="D13"/>
  <c r="D18"/>
  <c r="D43"/>
  <c r="D31"/>
  <c r="D23"/>
  <c r="D24"/>
  <c r="D41"/>
  <c r="D7"/>
  <c r="E7" s="1"/>
  <c r="D33"/>
  <c r="D42"/>
  <c r="N8"/>
  <c r="D22"/>
  <c r="D19"/>
  <c r="D26"/>
  <c r="D48"/>
  <c r="D14"/>
  <c r="Q3"/>
  <c r="D25"/>
  <c r="D28"/>
  <c r="D15"/>
  <c r="D44"/>
  <c r="D38"/>
  <c r="D46"/>
  <c r="N10" l="1"/>
  <c r="M10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<sst xmlns="http://schemas.openxmlformats.org/spreadsheetml/2006/main" count="100" uniqueCount="62">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</sst>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1299.2005139292814</c:v>
                </c:pt>
                <c:pt idx="1">
                  <c:v>1217.5739392860298</c:v>
                </c:pt>
                <c:pt idx="2">
                  <c:v>283.14999999999998</c:v>
                </c:pt>
                <c:pt idx="3">
                  <c:v>243.41955040573913</c:v>
                </c:pt>
                <c:pt idx="4">
                  <c:v>932.72368380130229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1217.5739392860298</v>
          </cell>
        </row>
      </sheetData>
      <sheetData sheetId="1">
        <row r="4">
          <cell r="J4">
            <v>1299.2005139292814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3.3495611295396768</v>
          </cell>
        </row>
      </sheetData>
      <sheetData sheetId="4">
        <row r="47">
          <cell r="M47">
            <v>123.85</v>
          </cell>
          <cell r="O47">
            <v>1.4650882893282393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48.29693386940702</v>
          </cell>
        </row>
      </sheetData>
      <sheetData sheetId="8">
        <row r="4">
          <cell r="J4">
            <v>9.8794274116447358</v>
          </cell>
        </row>
      </sheetData>
      <sheetData sheetId="9">
        <row r="4">
          <cell r="J4">
            <v>20.157747356680719</v>
          </cell>
        </row>
      </sheetData>
      <sheetData sheetId="10">
        <row r="4">
          <cell r="J4">
            <v>12.333013209836045</v>
          </cell>
        </row>
      </sheetData>
      <sheetData sheetId="11">
        <row r="4">
          <cell r="J4">
            <v>50.300431961918001</v>
          </cell>
        </row>
      </sheetData>
      <sheetData sheetId="12">
        <row r="4">
          <cell r="J4">
            <v>2.4999196460440531</v>
          </cell>
        </row>
      </sheetData>
      <sheetData sheetId="13">
        <row r="4">
          <cell r="J4">
            <v>160.02029630401768</v>
          </cell>
        </row>
      </sheetData>
      <sheetData sheetId="14">
        <row r="4">
          <cell r="J4">
            <v>6.278350506905956</v>
          </cell>
        </row>
      </sheetData>
      <sheetData sheetId="15">
        <row r="4">
          <cell r="J4">
            <v>40.974647299198288</v>
          </cell>
        </row>
      </sheetData>
      <sheetData sheetId="16">
        <row r="4">
          <cell r="J4">
            <v>6.1891782304163963</v>
          </cell>
        </row>
      </sheetData>
      <sheetData sheetId="17">
        <row r="4">
          <cell r="J4">
            <v>11.326358965055968</v>
          </cell>
        </row>
      </sheetData>
      <sheetData sheetId="18">
        <row r="4">
          <cell r="J4">
            <v>12.530040378800443</v>
          </cell>
        </row>
      </sheetData>
      <sheetData sheetId="19">
        <row r="4">
          <cell r="J4">
            <v>8.43941030269389</v>
          </cell>
        </row>
      </sheetData>
      <sheetData sheetId="20">
        <row r="4">
          <cell r="J4">
            <v>12.228387907902585</v>
          </cell>
        </row>
      </sheetData>
      <sheetData sheetId="21">
        <row r="4">
          <cell r="J4">
            <v>4.105115957646813</v>
          </cell>
        </row>
      </sheetData>
      <sheetData sheetId="22">
        <row r="4">
          <cell r="J4">
            <v>26.857844418615503</v>
          </cell>
        </row>
      </sheetData>
      <sheetData sheetId="23">
        <row r="4">
          <cell r="J4">
            <v>45.2359839382149</v>
          </cell>
        </row>
      </sheetData>
      <sheetData sheetId="24">
        <row r="4">
          <cell r="J4">
            <v>39.817054984463788</v>
          </cell>
        </row>
      </sheetData>
      <sheetData sheetId="25">
        <row r="4">
          <cell r="J4">
            <v>44.745992005131725</v>
          </cell>
        </row>
      </sheetData>
      <sheetData sheetId="26">
        <row r="4">
          <cell r="J4">
            <v>4.3729475013610326</v>
          </cell>
        </row>
      </sheetData>
      <sheetData sheetId="27">
        <row r="4">
          <cell r="J4">
            <v>243.41955040573913</v>
          </cell>
        </row>
      </sheetData>
      <sheetData sheetId="28">
        <row r="4">
          <cell r="J4">
            <v>0.96373248666049405</v>
          </cell>
        </row>
      </sheetData>
      <sheetData sheetId="29">
        <row r="4">
          <cell r="J4">
            <v>11.933345631564601</v>
          </cell>
        </row>
      </sheetData>
      <sheetData sheetId="30">
        <row r="4">
          <cell r="J4">
            <v>19.562572452167363</v>
          </cell>
        </row>
      </sheetData>
      <sheetData sheetId="31">
        <row r="4">
          <cell r="J4">
            <v>4.3218089913041755</v>
          </cell>
        </row>
      </sheetData>
      <sheetData sheetId="32">
        <row r="4">
          <cell r="J4">
            <v>2.4047667847413288</v>
          </cell>
        </row>
      </sheetData>
      <sheetData sheetId="33">
        <row r="4">
          <cell r="J4">
            <v>2.5576646404418462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D7" sqref="D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283.15</f>
        <v>283.14999999999998</v>
      </c>
      <c r="P2" t="s">
        <v>8</v>
      </c>
      <c r="Q2" s="10">
        <f>N2+K2+H2</f>
        <v>331.61999999999995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8.2822279458406367E-2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4003.9950864494217</v>
      </c>
      <c r="D7" s="20">
        <f>(C7*[1]Feuil1!$K$2-C4)/C4</f>
        <v>0.4930695390529119</v>
      </c>
      <c r="E7" s="31">
        <f>C7-C7/(1+D7)</f>
        <v>1322.2746563418946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1299.2005139292814</v>
      </c>
    </row>
    <row r="9" spans="2:20">
      <c r="M9" s="17" t="str">
        <f>IF(C13&gt;C7*[2]Params!F8,B13,"Others")</f>
        <v>ETH</v>
      </c>
      <c r="N9" s="18">
        <f>IF(C13&gt;C7*0.1,C13,C7)</f>
        <v>1217.5739392860298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283.14999999999998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243.41955040573913</v>
      </c>
    </row>
    <row r="12" spans="2:20">
      <c r="B12" s="7" t="s">
        <v>4</v>
      </c>
      <c r="C12" s="1">
        <f>[2]BTC!J4</f>
        <v>1299.2005139292814</v>
      </c>
      <c r="D12" s="20">
        <f>C12/$C$7</f>
        <v>0.32447605101367871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932.72368380130229</v>
      </c>
    </row>
    <row r="13" spans="2:20">
      <c r="B13" s="7" t="s">
        <v>19</v>
      </c>
      <c r="C13" s="1">
        <f>[2]ETH!J4</f>
        <v>1217.5739392860298</v>
      </c>
      <c r="D13" s="20">
        <f t="shared" ref="D13:D50" si="0">C13/$C$7</f>
        <v>0.304089768593029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283.14999999999998</v>
      </c>
      <c r="D14" s="20">
        <f t="shared" si="0"/>
        <v>7.0716869997731635E-2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243.41955040573913</v>
      </c>
      <c r="D15" s="20">
        <f t="shared" si="0"/>
        <v>6.0794168112127629E-2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160.02029630401768</v>
      </c>
      <c r="D16" s="20">
        <f t="shared" si="0"/>
        <v>3.9965158010700032E-2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3.0931606389613502E-2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102.66666666666667</v>
      </c>
      <c r="D18" s="20">
        <f>C18/$C$7</f>
        <v>2.5641057106717696E-2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1.5439579386402153E-2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50.300431961918001</v>
      </c>
      <c r="D20" s="20">
        <f t="shared" si="0"/>
        <v>1.2562560861312733E-2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44.745992005131725</v>
      </c>
      <c r="D21" s="20">
        <f t="shared" si="0"/>
        <v>1.1175336392535545E-2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48.29693386940702</v>
      </c>
      <c r="D22" s="20">
        <f t="shared" si="0"/>
        <v>1.206218609829383E-2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45.2359839382149</v>
      </c>
      <c r="D23" s="20">
        <f t="shared" si="0"/>
        <v>1.129771215037337E-2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39.817054984463788</v>
      </c>
      <c r="D24" s="20">
        <f t="shared" si="0"/>
        <v>9.944331629980074E-3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1.205795685499023E-2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40.974647299198288</v>
      </c>
      <c r="D26" s="20">
        <f t="shared" si="0"/>
        <v>1.0233440954477525E-2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26.857844418615503</v>
      </c>
      <c r="D27" s="20">
        <f t="shared" si="0"/>
        <v>6.7077615828025246E-3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20.157747356680719</v>
      </c>
      <c r="D28" s="20">
        <f t="shared" si="0"/>
        <v>5.0344086147607594E-3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19.562572452167363</v>
      </c>
      <c r="D29" s="20">
        <f t="shared" si="0"/>
        <v>4.8857633513018734E-3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12.530040378800443</v>
      </c>
      <c r="D30" s="20">
        <f t="shared" si="0"/>
        <v>3.1293845542431889E-3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12.228387907902585</v>
      </c>
      <c r="D31" s="20">
        <f t="shared" si="0"/>
        <v>3.0540466818470089E-3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12.333013209836045</v>
      </c>
      <c r="D32" s="20">
        <f t="shared" si="0"/>
        <v>3.0801769092010686E-3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11.933345631564601</v>
      </c>
      <c r="D33" s="20">
        <f t="shared" si="0"/>
        <v>2.9803597092189745E-3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11.326358965055968</v>
      </c>
      <c r="D34" s="20">
        <f t="shared" si="0"/>
        <v>2.8287644516316623E-3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9.8794274116447358</v>
      </c>
      <c r="D35" s="20">
        <f t="shared" si="0"/>
        <v>2.4673924913343002E-3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2.2477550061083692E-3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8.43941030269389</v>
      </c>
      <c r="D37" s="20">
        <f t="shared" si="0"/>
        <v>2.107747417386971E-3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6.1891782304163963</v>
      </c>
      <c r="D38" s="20">
        <f t="shared" si="0"/>
        <v>1.545750705679488E-3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6.278350506905956</v>
      </c>
      <c r="D39" s="20">
        <f t="shared" si="0"/>
        <v>1.568021531333431E-3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4.105115957646813</v>
      </c>
      <c r="D40" s="20">
        <f t="shared" si="0"/>
        <v>1.0252549938284418E-3</v>
      </c>
    </row>
    <row r="41" spans="2:14">
      <c r="B41" s="22" t="s">
        <v>56</v>
      </c>
      <c r="C41" s="9">
        <f>[2]SHIB!$J$4</f>
        <v>4.3729475013610326</v>
      </c>
      <c r="D41" s="20">
        <f t="shared" si="0"/>
        <v>1.0921460708481494E-3</v>
      </c>
    </row>
    <row r="42" spans="2:14">
      <c r="B42" s="22" t="s">
        <v>37</v>
      </c>
      <c r="C42" s="9">
        <f>[2]GRT!$J$4</f>
        <v>4.3218089913041755</v>
      </c>
      <c r="D42" s="20">
        <f t="shared" si="0"/>
        <v>1.079374199516458E-3</v>
      </c>
    </row>
    <row r="43" spans="2:14">
      <c r="B43" s="7" t="s">
        <v>28</v>
      </c>
      <c r="C43" s="1">
        <f>[2]ATLAS!O47</f>
        <v>1.4650882893282393</v>
      </c>
      <c r="D43" s="20">
        <f t="shared" si="0"/>
        <v>3.6590661519203294E-4</v>
      </c>
    </row>
    <row r="44" spans="2:14">
      <c r="B44" s="7" t="s">
        <v>25</v>
      </c>
      <c r="C44" s="1">
        <f>[2]POLIS!J4</f>
        <v>3.3495611295396768</v>
      </c>
      <c r="D44" s="20">
        <f t="shared" si="0"/>
        <v>8.365547552432013E-4</v>
      </c>
    </row>
    <row r="45" spans="2:14">
      <c r="B45" s="22" t="s">
        <v>36</v>
      </c>
      <c r="C45" s="9">
        <f>[2]AMP!$J$4</f>
        <v>2.4999196460440531</v>
      </c>
      <c r="D45" s="20">
        <f t="shared" si="0"/>
        <v>6.2435632214046476E-4</v>
      </c>
    </row>
    <row r="46" spans="2:14">
      <c r="B46" s="22" t="s">
        <v>40</v>
      </c>
      <c r="C46" s="9">
        <f>[2]SHPING!$J$4</f>
        <v>2.5576646404418462</v>
      </c>
      <c r="D46" s="20">
        <f t="shared" si="0"/>
        <v>6.3877816661105796E-4</v>
      </c>
    </row>
    <row r="47" spans="2:14">
      <c r="B47" s="22" t="s">
        <v>50</v>
      </c>
      <c r="C47" s="9">
        <f>[2]KAVA!$J$4</f>
        <v>2.4047667847413288</v>
      </c>
      <c r="D47" s="20">
        <f t="shared" si="0"/>
        <v>6.0059184210282761E-4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4.2377514541473796E-4</v>
      </c>
    </row>
    <row r="49" spans="2:4">
      <c r="B49" s="22" t="s">
        <v>43</v>
      </c>
      <c r="C49" s="9">
        <f>[2]TRX!$J$4</f>
        <v>0.96373248666049405</v>
      </c>
      <c r="D49" s="20">
        <f t="shared" si="0"/>
        <v>2.4069272460448807E-4</v>
      </c>
    </row>
    <row r="50" spans="2:4">
      <c r="B50" s="7" t="s">
        <v>5</v>
      </c>
      <c r="C50" s="1">
        <f>H$2</f>
        <v>0.19</v>
      </c>
      <c r="D50" s="20">
        <f t="shared" si="0"/>
        <v>4.7452605684510019E-5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2023-12-06T09:43:17Z</dcterms:modified>
</cp:coreProperties>
</file>