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4" l="1"/>
  <c r="C13"/>
  <c r="C7" l="1"/>
  <c r="D15" s="1"/>
  <c r="D22" l="1"/>
  <c r="N9"/>
  <c r="D47"/>
  <c r="D33"/>
  <c r="D24"/>
  <c r="D12"/>
  <c r="D23"/>
  <c r="D28"/>
  <c r="D18"/>
  <c r="D16"/>
  <c r="D44"/>
  <c r="D29"/>
  <c r="D27"/>
  <c r="D42"/>
  <c r="D48"/>
  <c r="M9"/>
  <c r="M10" s="1"/>
  <c r="N11" s="1"/>
  <c r="D13"/>
  <c r="D21"/>
  <c r="D7"/>
  <c r="E7" s="1"/>
  <c r="D46"/>
  <c r="D39"/>
  <c r="M8"/>
  <c r="D40"/>
  <c r="D19"/>
  <c r="D36"/>
  <c r="D50"/>
  <c r="D45"/>
  <c r="D38"/>
  <c r="D49"/>
  <c r="D37"/>
  <c r="D14"/>
  <c r="D20"/>
  <c r="D31"/>
  <c r="D17"/>
  <c r="D32"/>
  <c r="D41"/>
  <c r="N8"/>
  <c r="D43"/>
  <c r="D34"/>
  <c r="D35"/>
  <c r="D30"/>
  <c r="D26"/>
  <c r="Q3"/>
  <c r="D25"/>
  <c r="M11" l="1"/>
  <c r="M12" s="1"/>
  <c r="N10"/>
  <c r="N12" l="1"/>
  <c r="N13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<sst xmlns="http://schemas.openxmlformats.org/spreadsheetml/2006/main" count="97" uniqueCount="60">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</sst>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969.65417220975644</c:v>
                </c:pt>
                <c:pt idx="1">
                  <c:v>868.84451352348628</c:v>
                </c:pt>
                <c:pt idx="2">
                  <c:v>196.08030149791225</c:v>
                </c:pt>
                <c:pt idx="3">
                  <c:v>732.61121915525416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969.65417220975644</v>
          </cell>
        </row>
      </sheetData>
      <sheetData sheetId="1">
        <row r="4">
          <cell r="J4">
            <v>868.84451352348628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0.73332283610259574</v>
          </cell>
        </row>
      </sheetData>
      <sheetData sheetId="4">
        <row r="46">
          <cell r="M46">
            <v>79.390000000000015</v>
          </cell>
          <cell r="O46">
            <v>0.87635757804885905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31.395009060009194</v>
          </cell>
        </row>
      </sheetData>
      <sheetData sheetId="8">
        <row r="4">
          <cell r="J4">
            <v>7.2616943244204437</v>
          </cell>
        </row>
      </sheetData>
      <sheetData sheetId="9">
        <row r="4">
          <cell r="J4">
            <v>19.573322246670653</v>
          </cell>
        </row>
      </sheetData>
      <sheetData sheetId="10">
        <row r="4">
          <cell r="J4">
            <v>11.407431564062172</v>
          </cell>
        </row>
      </sheetData>
      <sheetData sheetId="11">
        <row r="4">
          <cell r="J4">
            <v>37.672830517527977</v>
          </cell>
        </row>
      </sheetData>
      <sheetData sheetId="12">
        <row r="4">
          <cell r="J4">
            <v>2.2185632406651017</v>
          </cell>
        </row>
      </sheetData>
      <sheetData sheetId="13">
        <row r="4">
          <cell r="J4">
            <v>142.62289791960484</v>
          </cell>
        </row>
      </sheetData>
      <sheetData sheetId="14">
        <row r="4">
          <cell r="J4">
            <v>4.4232037572919314</v>
          </cell>
        </row>
      </sheetData>
      <sheetData sheetId="15">
        <row r="4">
          <cell r="J4">
            <v>32.7658388486077</v>
          </cell>
        </row>
      </sheetData>
      <sheetData sheetId="16">
        <row r="4">
          <cell r="J4">
            <v>4.1525037829830858</v>
          </cell>
        </row>
      </sheetData>
      <sheetData sheetId="17">
        <row r="4">
          <cell r="J4">
            <v>7.0622351452900167</v>
          </cell>
        </row>
      </sheetData>
      <sheetData sheetId="18">
        <row r="4">
          <cell r="J4">
            <v>9.3918327920908347</v>
          </cell>
        </row>
      </sheetData>
      <sheetData sheetId="19">
        <row r="4">
          <cell r="J4">
            <v>10.006735571990493</v>
          </cell>
        </row>
      </sheetData>
      <sheetData sheetId="20">
        <row r="4">
          <cell r="J4">
            <v>11.891599931980979</v>
          </cell>
        </row>
      </sheetData>
      <sheetData sheetId="21">
        <row r="4">
          <cell r="J4">
            <v>1.4863998637142091</v>
          </cell>
        </row>
      </sheetData>
      <sheetData sheetId="22">
        <row r="4">
          <cell r="J4">
            <v>29.782084459655753</v>
          </cell>
        </row>
      </sheetData>
      <sheetData sheetId="23">
        <row r="4">
          <cell r="J4">
            <v>37.090116774357924</v>
          </cell>
        </row>
      </sheetData>
      <sheetData sheetId="24">
        <row r="4">
          <cell r="J4">
            <v>25.082612447091662</v>
          </cell>
        </row>
      </sheetData>
      <sheetData sheetId="25">
        <row r="4">
          <cell r="J4">
            <v>30.678092952358959</v>
          </cell>
        </row>
      </sheetData>
      <sheetData sheetId="26">
        <row r="4">
          <cell r="J4">
            <v>3.4259482494878553</v>
          </cell>
        </row>
      </sheetData>
      <sheetData sheetId="27">
        <row r="4">
          <cell r="J4">
            <v>196.08030149791225</v>
          </cell>
        </row>
      </sheetData>
      <sheetData sheetId="28">
        <row r="4">
          <cell r="J4">
            <v>0.74924033989883021</v>
          </cell>
        </row>
      </sheetData>
      <sheetData sheetId="29">
        <row r="4">
          <cell r="J4">
            <v>10.393303735834611</v>
          </cell>
        </row>
      </sheetData>
      <sheetData sheetId="30">
        <row r="4">
          <cell r="J4">
            <v>17.08220182231684</v>
          </cell>
        </row>
      </sheetData>
      <sheetData sheetId="31">
        <row r="4">
          <cell r="J4">
            <v>4.8247123747164329</v>
          </cell>
        </row>
      </sheetData>
      <sheetData sheetId="32">
        <row r="4">
          <cell r="J4">
            <v>2.6412903880703085</v>
          </cell>
        </row>
      </sheetData>
      <sheetData sheetId="33">
        <row r="4">
          <cell r="J4">
            <v>1.7068014944299228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2.8667639413855701E-2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2791.3006315171024</v>
      </c>
      <c r="D7" s="20">
        <f>(C7*[1]Feuil1!$K$2-C4)/C4</f>
        <v>3.7701571449549359E-2</v>
      </c>
      <c r="E7" s="31">
        <f>C7-C7/(1+D7)</f>
        <v>101.41299106766428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969.65417220975644</v>
      </c>
    </row>
    <row r="9" spans="2:20">
      <c r="M9" s="17" t="str">
        <f>IF(C13&gt;C7*[2]Params!F8,B13,"Others")</f>
        <v>BTC</v>
      </c>
      <c r="N9" s="18">
        <f>IF(C13&gt;C7*0.1,C13,C7)</f>
        <v>868.84451352348628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196.08030149791225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732.61121915525416</v>
      </c>
    </row>
    <row r="12" spans="2:20">
      <c r="B12" s="7" t="s">
        <v>19</v>
      </c>
      <c r="C12" s="1">
        <f>[2]ETH!J4</f>
        <v>969.65417220975644</v>
      </c>
      <c r="D12" s="20">
        <f>C12/$C$7</f>
        <v>0.34738435597413198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868.84451352348628</v>
      </c>
      <c r="D13" s="20">
        <f t="shared" ref="D13:D50" si="0">C13/$C$7</f>
        <v>0.31126869808045715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196.08030149791225</v>
      </c>
      <c r="D14" s="20">
        <f t="shared" si="0"/>
        <v>7.0246930511150441E-2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142.62289791960484</v>
      </c>
      <c r="D15" s="20">
        <f t="shared" si="0"/>
        <v>5.1095498746793082E-2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2.8441938178780365E-2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2.4773397468984281E-2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1.3445345003774114E-2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37.672830517527977</v>
      </c>
      <c r="D19" s="20">
        <f>C19/$C$7</f>
        <v>1.3496514883476519E-2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37.090116774357924</v>
      </c>
      <c r="D20" s="20">
        <f t="shared" si="0"/>
        <v>1.3287754230256108E-2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29.782084459655753</v>
      </c>
      <c r="D21" s="20">
        <f t="shared" si="0"/>
        <v>1.0669608326448471E-2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32.7658388486077</v>
      </c>
      <c r="D22" s="20">
        <f t="shared" si="0"/>
        <v>1.1738556026048369E-2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31.395009060009194</v>
      </c>
      <c r="D23" s="20">
        <f t="shared" si="0"/>
        <v>1.1247448127056692E-2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30.678092952358959</v>
      </c>
      <c r="D24" s="20">
        <f t="shared" si="0"/>
        <v>1.0990608681116903E-2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25.082612447091662</v>
      </c>
      <c r="D25" s="20">
        <f t="shared" si="0"/>
        <v>8.9859946162298508E-3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8.3616933756484896E-3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8.1204677169965343E-3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6.8606010344331005E-3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19.573322246670653</v>
      </c>
      <c r="D29" s="20">
        <f t="shared" si="0"/>
        <v>7.0122587390496665E-3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17.08220182231684</v>
      </c>
      <c r="D30" s="20">
        <f t="shared" si="0"/>
        <v>6.119800077941614E-3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11.891599931980979</v>
      </c>
      <c r="D31" s="20">
        <f t="shared" si="0"/>
        <v>4.2602361772539577E-3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11.407431564062172</v>
      </c>
      <c r="D32" s="20">
        <f t="shared" si="0"/>
        <v>4.086779988962389E-3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10.393303735834611</v>
      </c>
      <c r="D33" s="20">
        <f t="shared" si="0"/>
        <v>3.7234626820493127E-3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9.3918327920908347</v>
      </c>
      <c r="D34" s="20">
        <f t="shared" si="0"/>
        <v>3.3646797790413104E-3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10.006735571990493</v>
      </c>
      <c r="D35" s="20">
        <f t="shared" si="0"/>
        <v>3.5849723455089549E-3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7.2616943244204437</v>
      </c>
      <c r="D36" s="20">
        <f t="shared" si="0"/>
        <v>2.6015450440655809E-3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7.0622351452900167</v>
      </c>
      <c r="D37" s="20">
        <f t="shared" si="0"/>
        <v>2.5300876106102606E-3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1.9345820149315272E-3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4.8247123747164329</v>
      </c>
      <c r="D39" s="20">
        <f t="shared" si="0"/>
        <v>1.7284818124711093E-3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4.1525037829830858</v>
      </c>
      <c r="D40" s="20">
        <f t="shared" si="0"/>
        <v>1.4876590991655938E-3</v>
      </c>
    </row>
    <row r="41" spans="2:14">
      <c r="B41" s="22" t="s">
        <v>51</v>
      </c>
      <c r="C41" s="9">
        <f>[2]DOGE!$J$4</f>
        <v>4.4232037572919314</v>
      </c>
      <c r="D41" s="20">
        <f t="shared" si="0"/>
        <v>1.5846389698582456E-3</v>
      </c>
    </row>
    <row r="42" spans="2:14">
      <c r="B42" s="22" t="s">
        <v>56</v>
      </c>
      <c r="C42" s="9">
        <f>[2]SHIB!$J$4</f>
        <v>3.4259482494878553</v>
      </c>
      <c r="D42" s="20">
        <f t="shared" si="0"/>
        <v>1.227366271767658E-3</v>
      </c>
    </row>
    <row r="43" spans="2:14">
      <c r="B43" s="22" t="s">
        <v>50</v>
      </c>
      <c r="C43" s="9">
        <f>[2]KAVA!$J$4</f>
        <v>2.6412903880703085</v>
      </c>
      <c r="D43" s="20">
        <f t="shared" si="0"/>
        <v>9.4625794092080236E-4</v>
      </c>
    </row>
    <row r="44" spans="2:14">
      <c r="B44" s="22" t="s">
        <v>36</v>
      </c>
      <c r="C44" s="9">
        <f>[2]AMP!$J$4</f>
        <v>2.2185632406651017</v>
      </c>
      <c r="D44" s="20">
        <f t="shared" si="0"/>
        <v>7.9481343414424281E-4</v>
      </c>
    </row>
    <row r="45" spans="2:14">
      <c r="B45" s="22" t="s">
        <v>40</v>
      </c>
      <c r="C45" s="9">
        <f>[2]SHPING!$J$4</f>
        <v>1.7068014944299228</v>
      </c>
      <c r="D45" s="20">
        <f t="shared" si="0"/>
        <v>6.1147175447821887E-4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6.0788636696498506E-4</v>
      </c>
    </row>
    <row r="47" spans="2:14">
      <c r="B47" s="22" t="s">
        <v>23</v>
      </c>
      <c r="C47" s="9">
        <f>[2]LUNA!J4</f>
        <v>1.4863998637142091</v>
      </c>
      <c r="D47" s="20">
        <f t="shared" si="0"/>
        <v>5.325115635811448E-4</v>
      </c>
    </row>
    <row r="48" spans="2:14">
      <c r="B48" s="7" t="s">
        <v>28</v>
      </c>
      <c r="C48" s="1">
        <f>[2]ATLAS!O46</f>
        <v>0.87635757804885905</v>
      </c>
      <c r="D48" s="20">
        <f t="shared" si="0"/>
        <v>3.1396029798931016E-4</v>
      </c>
    </row>
    <row r="49" spans="2:4">
      <c r="B49" s="22" t="s">
        <v>43</v>
      </c>
      <c r="C49" s="9">
        <f>[2]TRX!$J$4</f>
        <v>0.74924033989883021</v>
      </c>
      <c r="D49" s="20">
        <f t="shared" si="0"/>
        <v>2.6841979378323358E-4</v>
      </c>
    </row>
    <row r="50" spans="2:4">
      <c r="B50" s="7" t="s">
        <v>25</v>
      </c>
      <c r="C50" s="1">
        <f>[2]POLIS!J4</f>
        <v>0.73332283610259574</v>
      </c>
      <c r="D50" s="20">
        <f t="shared" si="0"/>
        <v>2.627172536782707E-4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2023-07-21T06:59:01Z</dcterms:modified>
</cp:coreProperties>
</file>