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<sst xmlns="http://schemas.openxmlformats.org/spreadsheetml/2006/main" count="107" uniqueCount="67">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</sst>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1269.3916179793409</c:v>
                </c:pt>
                <c:pt idx="1">
                  <c:v>1275.7371716304547</c:v>
                </c:pt>
                <c:pt idx="2">
                  <c:v>541.92999999999995</c:v>
                </c:pt>
                <c:pt idx="3">
                  <c:v>259.52072374131319</c:v>
                </c:pt>
                <c:pt idx="4">
                  <c:v>225.50333506692886</c:v>
                </c:pt>
                <c:pt idx="5">
                  <c:v>809.42652287865144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1269.3916179793409</v>
          </cell>
        </row>
      </sheetData>
      <sheetData sheetId="1">
        <row r="4">
          <cell r="J4">
            <v>1275.7371716304547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2.5028749090475566</v>
          </cell>
        </row>
      </sheetData>
      <sheetData sheetId="4">
        <row r="47">
          <cell r="M47">
            <v>111.75</v>
          </cell>
          <cell r="O47">
            <v>2.1160716910444926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2.5621458545951517</v>
          </cell>
        </row>
      </sheetData>
      <sheetData sheetId="8">
        <row r="4">
          <cell r="J4">
            <v>38.917024725873922</v>
          </cell>
        </row>
      </sheetData>
      <sheetData sheetId="9">
        <row r="4">
          <cell r="J4">
            <v>9.7288313558400468</v>
          </cell>
        </row>
      </sheetData>
      <sheetData sheetId="10">
        <row r="4">
          <cell r="J4">
            <v>20.064773183737397</v>
          </cell>
        </row>
      </sheetData>
      <sheetData sheetId="11">
        <row r="4">
          <cell r="J4">
            <v>12.317752086943422</v>
          </cell>
        </row>
      </sheetData>
      <sheetData sheetId="12">
        <row r="4">
          <cell r="J4">
            <v>49.33914816915054</v>
          </cell>
        </row>
      </sheetData>
      <sheetData sheetId="13">
        <row r="4">
          <cell r="J4">
            <v>3.0774897222124542</v>
          </cell>
        </row>
      </sheetData>
      <sheetData sheetId="14">
        <row r="4">
          <cell r="J4">
            <v>225.50333506692886</v>
          </cell>
        </row>
      </sheetData>
      <sheetData sheetId="15">
        <row r="4">
          <cell r="J4">
            <v>5.0245757302802057</v>
          </cell>
        </row>
      </sheetData>
      <sheetData sheetId="16">
        <row r="4">
          <cell r="J4">
            <v>44.825779918711483</v>
          </cell>
        </row>
      </sheetData>
      <sheetData sheetId="17">
        <row r="4">
          <cell r="J4">
            <v>5.8081875995441132</v>
          </cell>
        </row>
      </sheetData>
      <sheetData sheetId="18">
        <row r="4">
          <cell r="J4">
            <v>4.882197709232222</v>
          </cell>
        </row>
      </sheetData>
      <sheetData sheetId="19">
        <row r="4">
          <cell r="J4">
            <v>12.869909992083599</v>
          </cell>
        </row>
      </sheetData>
      <sheetData sheetId="20">
        <row r="4">
          <cell r="J4">
            <v>2.3100835040245808</v>
          </cell>
        </row>
      </sheetData>
      <sheetData sheetId="21">
        <row r="4">
          <cell r="J4">
            <v>15.761931222980744</v>
          </cell>
        </row>
      </sheetData>
      <sheetData sheetId="22">
        <row r="4">
          <cell r="J4">
            <v>8.2457246101632755</v>
          </cell>
        </row>
      </sheetData>
      <sheetData sheetId="23">
        <row r="4">
          <cell r="J4">
            <v>10.764771257034267</v>
          </cell>
        </row>
      </sheetData>
      <sheetData sheetId="24">
        <row r="4">
          <cell r="J4">
            <v>5.3056954236433551</v>
          </cell>
        </row>
      </sheetData>
      <sheetData sheetId="25">
        <row r="4">
          <cell r="J4">
            <v>15.794102867260678</v>
          </cell>
        </row>
      </sheetData>
      <sheetData sheetId="26">
        <row r="4">
          <cell r="J4">
            <v>48.62590275219442</v>
          </cell>
        </row>
      </sheetData>
      <sheetData sheetId="27">
        <row r="4">
          <cell r="J4">
            <v>1.5546897161773963</v>
          </cell>
        </row>
      </sheetData>
      <sheetData sheetId="28">
        <row r="4">
          <cell r="J4">
            <v>42.023664691365475</v>
          </cell>
        </row>
      </sheetData>
      <sheetData sheetId="29">
        <row r="4">
          <cell r="J4">
            <v>35.175510117695268</v>
          </cell>
        </row>
      </sheetData>
      <sheetData sheetId="30">
        <row r="4">
          <cell r="J4">
            <v>2.6940438960268009</v>
          </cell>
        </row>
      </sheetData>
      <sheetData sheetId="31">
        <row r="4">
          <cell r="J4">
            <v>4.2298007901527805</v>
          </cell>
        </row>
      </sheetData>
      <sheetData sheetId="32">
        <row r="4">
          <cell r="J4">
            <v>2.6702329752213543</v>
          </cell>
        </row>
      </sheetData>
      <sheetData sheetId="33">
        <row r="4">
          <cell r="J4">
            <v>259.52072374131319</v>
          </cell>
        </row>
      </sheetData>
      <sheetData sheetId="34">
        <row r="4">
          <cell r="J4">
            <v>0.97227750398639523</v>
          </cell>
        </row>
      </sheetData>
      <sheetData sheetId="35">
        <row r="4">
          <cell r="J4">
            <v>10.992960730538</v>
          </cell>
        </row>
      </sheetData>
      <sheetData sheetId="36">
        <row r="4">
          <cell r="J4">
            <v>17.59451422673742</v>
          </cell>
        </row>
      </sheetData>
      <sheetData sheetId="37">
        <row r="4">
          <cell r="J4">
            <v>19.685571745892322</v>
          </cell>
        </row>
      </sheetData>
      <sheetData sheetId="38">
        <row r="4">
          <cell r="J4">
            <v>17.411488599260444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0.1367131618898548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4381.5093712966873</v>
      </c>
      <c r="D7" s="20">
        <f>(C7*[1]Feuil1!$K$2-C4)/C4</f>
        <v>0.53707537697763519</v>
      </c>
      <c r="E7" s="31">
        <f>C7-C7/(1+D7)</f>
        <v>1530.9599207472365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1269.3916179793409</v>
      </c>
    </row>
    <row r="9" spans="2:20">
      <c r="M9" s="17" t="str">
        <f>IF(C13&gt;C7*Params!F8,B13,"Others")</f>
        <v>BTC</v>
      </c>
      <c r="N9" s="18">
        <f>IF(C13&gt;C7*0.1,C13,C7)</f>
        <v>1275.7371716304547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259.52072374131319</v>
      </c>
    </row>
    <row r="12" spans="2:20">
      <c r="B12" s="7" t="s">
        <v>19</v>
      </c>
      <c r="C12" s="1">
        <f>[2]ETH!J4</f>
        <v>1269.3916179793409</v>
      </c>
      <c r="D12" s="20">
        <f>C12/$C$7</f>
        <v>0.28971560035798127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225.50333506692886</v>
      </c>
    </row>
    <row r="13" spans="2:20">
      <c r="B13" s="7" t="s">
        <v>4</v>
      </c>
      <c r="C13" s="1">
        <f>[2]BTC!J4</f>
        <v>1275.7371716304547</v>
      </c>
      <c r="D13" s="20">
        <f t="shared" ref="D13:D55" si="0">C13/$C$7</f>
        <v>0.29116385782210624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809.42652287865144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0.1236856877564131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259.52072374131319</v>
      </c>
      <c r="D15" s="20">
        <f t="shared" si="0"/>
        <v>5.923089550861995E-2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225.50333506692886</v>
      </c>
      <c r="D16" s="20">
        <f t="shared" si="0"/>
        <v>5.1467043878578353E-2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2.5504909502664857E-2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2.0540866713555588E-2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1.4275902365921134E-2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48.62590275219442</v>
      </c>
      <c r="D20" s="20">
        <f t="shared" si="0"/>
        <v>1.1097979858434906E-2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49.33914816915054</v>
      </c>
      <c r="D21" s="20">
        <f t="shared" si="0"/>
        <v>1.1260765181143238E-2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1.1571354915302982E-2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38.917024725873922</v>
      </c>
      <c r="D23" s="20">
        <f t="shared" si="0"/>
        <v>8.8821046420258162E-3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42.023664691365475</v>
      </c>
      <c r="D24" s="20">
        <f t="shared" si="0"/>
        <v>9.5911388360054497E-3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35.175510117695268</v>
      </c>
      <c r="D25" s="20">
        <f t="shared" si="0"/>
        <v>8.0281718323211623E-3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44.825779918711483</v>
      </c>
      <c r="D26" s="20">
        <f t="shared" si="0"/>
        <v>1.0230670784904769E-2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20.064773183737397</v>
      </c>
      <c r="D27" s="20">
        <f t="shared" si="0"/>
        <v>4.5794203511652703E-3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17.59451422673742</v>
      </c>
      <c r="D28" s="20">
        <f t="shared" si="0"/>
        <v>4.0156285735685662E-3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15.794102867260678</v>
      </c>
      <c r="D29" s="20">
        <f t="shared" si="0"/>
        <v>3.6047173539620861E-3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1.4561192181387183E-3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12.869909992083599</v>
      </c>
      <c r="D31" s="20">
        <f t="shared" si="0"/>
        <v>2.9373233973649607E-3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12.317752086943422</v>
      </c>
      <c r="D32" s="20">
        <f t="shared" si="0"/>
        <v>2.8113033758725113E-3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15.761931222980744</v>
      </c>
      <c r="D33" s="20">
        <f t="shared" si="0"/>
        <v>3.5973747599941965E-3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10.992960730538</v>
      </c>
      <c r="D34" s="20">
        <f t="shared" si="0"/>
        <v>2.5089437905925749E-3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10.764771257034267</v>
      </c>
      <c r="D35" s="20">
        <f t="shared" si="0"/>
        <v>2.4568636843628347E-3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9.7288313558400468</v>
      </c>
      <c r="D36" s="20">
        <f t="shared" si="0"/>
        <v>2.2204292017663414E-3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19.685571745892322</v>
      </c>
      <c r="D37" s="20">
        <f t="shared" si="0"/>
        <v>4.4928745045834445E-3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17.411488599260444</v>
      </c>
      <c r="D38" s="20">
        <f t="shared" si="0"/>
        <v>3.9738562955777944E-3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2.3964344499148187E-3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8.2457246101632755</v>
      </c>
      <c r="D40" s="20">
        <f t="shared" si="0"/>
        <v>1.8819370019338773E-3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5.0245757302802057</v>
      </c>
      <c r="D41" s="20">
        <f t="shared" si="0"/>
        <v>1.146768226309466E-3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4.882197709232222</v>
      </c>
      <c r="D42" s="20">
        <f t="shared" si="0"/>
        <v>1.1142730268285056E-3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5.8081875995441132</v>
      </c>
      <c r="D43" s="20">
        <f t="shared" si="0"/>
        <v>1.3256134147729113E-3</v>
      </c>
    </row>
    <row r="44" spans="2:14">
      <c r="B44" s="22" t="s">
        <v>56</v>
      </c>
      <c r="C44" s="9">
        <f>[2]SHIB!$J$4</f>
        <v>4.2298007901527805</v>
      </c>
      <c r="D44" s="20">
        <f t="shared" si="0"/>
        <v>9.6537526950467084E-4</v>
      </c>
    </row>
    <row r="45" spans="2:14">
      <c r="B45" s="22" t="s">
        <v>23</v>
      </c>
      <c r="C45" s="9">
        <f>[2]LUNA!J4</f>
        <v>5.3056954236433551</v>
      </c>
      <c r="D45" s="20">
        <f t="shared" si="0"/>
        <v>1.2109286946642224E-3</v>
      </c>
    </row>
    <row r="46" spans="2:14">
      <c r="B46" s="22" t="s">
        <v>36</v>
      </c>
      <c r="C46" s="9">
        <f>[2]AMP!$J$4</f>
        <v>3.0774897222124542</v>
      </c>
      <c r="D46" s="20">
        <f t="shared" si="0"/>
        <v>7.023811799589249E-4</v>
      </c>
    </row>
    <row r="47" spans="2:14">
      <c r="B47" s="22" t="s">
        <v>64</v>
      </c>
      <c r="C47" s="10">
        <f>[2]ACE!$J$4</f>
        <v>2.5621458545951517</v>
      </c>
      <c r="D47" s="20">
        <f t="shared" si="0"/>
        <v>5.8476329444364435E-4</v>
      </c>
    </row>
    <row r="48" spans="2:14">
      <c r="B48" s="22" t="s">
        <v>40</v>
      </c>
      <c r="C48" s="9">
        <f>[2]SHPING!$J$4</f>
        <v>2.6702329752213543</v>
      </c>
      <c r="D48" s="20">
        <f t="shared" si="0"/>
        <v>6.0943221820180908E-4</v>
      </c>
    </row>
    <row r="49" spans="2:4">
      <c r="B49" s="22" t="s">
        <v>62</v>
      </c>
      <c r="C49" s="10">
        <f>[2]SEI!$J$4</f>
        <v>2.6940438960268009</v>
      </c>
      <c r="D49" s="20">
        <f t="shared" si="0"/>
        <v>6.1486662876393918E-4</v>
      </c>
    </row>
    <row r="50" spans="2:4">
      <c r="B50" s="22" t="s">
        <v>50</v>
      </c>
      <c r="C50" s="9">
        <f>[2]KAVA!$J$4</f>
        <v>2.3100835040245808</v>
      </c>
      <c r="D50" s="20">
        <f t="shared" si="0"/>
        <v>5.2723463725947079E-4</v>
      </c>
    </row>
    <row r="51" spans="2:4">
      <c r="B51" s="7" t="s">
        <v>25</v>
      </c>
      <c r="C51" s="1">
        <f>[2]POLIS!J4</f>
        <v>2.5028749090475566</v>
      </c>
      <c r="D51" s="20">
        <f t="shared" si="0"/>
        <v>5.7123577674942695E-4</v>
      </c>
    </row>
    <row r="52" spans="2:4">
      <c r="B52" s="7" t="s">
        <v>28</v>
      </c>
      <c r="C52" s="1">
        <f>[2]ATLAS!O47</f>
        <v>2.1160716910444926</v>
      </c>
      <c r="D52" s="20">
        <f t="shared" si="0"/>
        <v>4.8295496180081224E-4</v>
      </c>
    </row>
    <row r="53" spans="2:4">
      <c r="B53" s="22" t="s">
        <v>63</v>
      </c>
      <c r="C53" s="10">
        <f>[2]MEME!$J$4</f>
        <v>1.5546897161773963</v>
      </c>
      <c r="D53" s="20">
        <f t="shared" si="0"/>
        <v>3.5482971378817183E-4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3.8726234642237948E-4</v>
      </c>
    </row>
    <row r="55" spans="2:4">
      <c r="B55" s="22" t="s">
        <v>43</v>
      </c>
      <c r="C55" s="9">
        <f>[2]TRX!$J$4</f>
        <v>0.97227750398639523</v>
      </c>
      <c r="D55" s="20">
        <f t="shared" si="0"/>
        <v>2.2190469575525621E-4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2024-01-05T18:51:10Z</dcterms:modified>
</cp:coreProperties>
</file>