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25" l="1"/>
  <c r="C39" l="1"/>
  <c r="C15" l="1"/>
  <c r="C26" l="1"/>
  <c r="C17" l="1"/>
  <c r="C22" l="1"/>
  <c r="C7" l="1"/>
  <c r="D17" l="1"/>
  <c r="M9"/>
  <c r="D47"/>
  <c r="D55"/>
  <c r="D39"/>
  <c r="D27"/>
  <c r="D24"/>
  <c r="D41"/>
  <c r="D50"/>
  <c r="D30"/>
  <c r="D37"/>
  <c r="D34"/>
  <c r="D14"/>
  <c r="D21"/>
  <c r="D42"/>
  <c r="D16"/>
  <c r="D54"/>
  <c r="D49"/>
  <c r="D29"/>
  <c r="Q3"/>
  <c r="D38"/>
  <c r="D23"/>
  <c r="D28"/>
  <c r="M8"/>
  <c r="D7"/>
  <c r="E7" s="1"/>
  <c r="D19"/>
  <c r="N8"/>
  <c r="D12"/>
  <c r="D25"/>
  <c r="D51"/>
  <c r="D15"/>
  <c r="D32"/>
  <c r="D40"/>
  <c r="D43"/>
  <c r="D31"/>
  <c r="D35"/>
  <c r="D45"/>
  <c r="D46"/>
  <c r="D48"/>
  <c r="D52"/>
  <c r="N9"/>
  <c r="D44"/>
  <c r="D33"/>
  <c r="D53"/>
  <c r="D13"/>
  <c r="D18"/>
  <c r="D20"/>
  <c r="D36"/>
  <c r="D26"/>
  <c r="D22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<sst xmlns="http://schemas.openxmlformats.org/spreadsheetml/2006/main" count="107" uniqueCount="67">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</sst>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1271.6234048534802</c:v>
                </c:pt>
                <c:pt idx="1">
                  <c:v>1293.8917509464782</c:v>
                </c:pt>
                <c:pt idx="2">
                  <c:v>533</c:v>
                </c:pt>
                <c:pt idx="3">
                  <c:v>296.88199720385387</c:v>
                </c:pt>
                <c:pt idx="4">
                  <c:v>1077.9728411562432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1293.8917509464782</v>
          </cell>
        </row>
      </sheetData>
      <sheetData sheetId="1">
        <row r="4">
          <cell r="J4">
            <v>1271.6234048534802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3.1152683300959563</v>
          </cell>
        </row>
      </sheetData>
      <sheetData sheetId="4">
        <row r="47">
          <cell r="M47">
            <v>112.44999999999999</v>
          </cell>
          <cell r="O47">
            <v>2.1152872825172828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4.0894516014311408</v>
          </cell>
        </row>
      </sheetData>
      <sheetData sheetId="8">
        <row r="4">
          <cell r="J4">
            <v>45.059469612251064</v>
          </cell>
        </row>
      </sheetData>
      <sheetData sheetId="9">
        <row r="4">
          <cell r="J4">
            <v>12.104632650931142</v>
          </cell>
        </row>
      </sheetData>
      <sheetData sheetId="10">
        <row r="4">
          <cell r="J4">
            <v>24.005168830810291</v>
          </cell>
        </row>
      </sheetData>
      <sheetData sheetId="11">
        <row r="4">
          <cell r="J4">
            <v>14.225544176682241</v>
          </cell>
        </row>
      </sheetData>
      <sheetData sheetId="12">
        <row r="4">
          <cell r="J4">
            <v>66.996260603737184</v>
          </cell>
        </row>
      </sheetData>
      <sheetData sheetId="13">
        <row r="4">
          <cell r="J4">
            <v>3.7605861548795101</v>
          </cell>
        </row>
      </sheetData>
      <sheetData sheetId="14">
        <row r="4">
          <cell r="J4">
            <v>191.78653497121743</v>
          </cell>
        </row>
      </sheetData>
      <sheetData sheetId="15">
        <row r="4">
          <cell r="J4">
            <v>5.7721430009876178</v>
          </cell>
        </row>
      </sheetData>
      <sheetData sheetId="16">
        <row r="4">
          <cell r="J4">
            <v>38.943396010748486</v>
          </cell>
        </row>
      </sheetData>
      <sheetData sheetId="17">
        <row r="4">
          <cell r="J4">
            <v>5.4606313234581112</v>
          </cell>
        </row>
      </sheetData>
      <sheetData sheetId="18">
        <row r="4">
          <cell r="J4">
            <v>5.2034362922429072</v>
          </cell>
        </row>
      </sheetData>
      <sheetData sheetId="19">
        <row r="4">
          <cell r="J4">
            <v>14.606171922832168</v>
          </cell>
        </row>
      </sheetData>
      <sheetData sheetId="20">
        <row r="4">
          <cell r="J4">
            <v>2.5719701490093354</v>
          </cell>
        </row>
      </sheetData>
      <sheetData sheetId="21">
        <row r="4">
          <cell r="J4">
            <v>13.765557249691478</v>
          </cell>
        </row>
      </sheetData>
      <sheetData sheetId="22">
        <row r="4">
          <cell r="J4">
            <v>8.7357378129667786</v>
          </cell>
        </row>
      </sheetData>
      <sheetData sheetId="23">
        <row r="4">
          <cell r="J4">
            <v>11.891294857589546</v>
          </cell>
        </row>
      </sheetData>
      <sheetData sheetId="24">
        <row r="4">
          <cell r="J4">
            <v>4.0071855788544415</v>
          </cell>
        </row>
      </sheetData>
      <sheetData sheetId="25">
        <row r="4">
          <cell r="J4">
            <v>20.574519329861058</v>
          </cell>
        </row>
      </sheetData>
      <sheetData sheetId="26">
        <row r="4">
          <cell r="J4">
            <v>50.923423539913223</v>
          </cell>
        </row>
      </sheetData>
      <sheetData sheetId="27">
        <row r="4">
          <cell r="J4">
            <v>1.9852523963211279</v>
          </cell>
        </row>
      </sheetData>
      <sheetData sheetId="28">
        <row r="4">
          <cell r="J4">
            <v>40.702305242369093</v>
          </cell>
        </row>
      </sheetData>
      <sheetData sheetId="29">
        <row r="4">
          <cell r="J4">
            <v>55.239721921603611</v>
          </cell>
        </row>
      </sheetData>
      <sheetData sheetId="30">
        <row r="4">
          <cell r="J4">
            <v>2.0610450159642544</v>
          </cell>
        </row>
      </sheetData>
      <sheetData sheetId="31">
        <row r="4">
          <cell r="J4">
            <v>4.804948626217854</v>
          </cell>
        </row>
      </sheetData>
      <sheetData sheetId="32">
        <row r="4">
          <cell r="J4">
            <v>2.9920275466657422</v>
          </cell>
        </row>
      </sheetData>
      <sheetData sheetId="33">
        <row r="4">
          <cell r="J4">
            <v>296.88199720385387</v>
          </cell>
        </row>
      </sheetData>
      <sheetData sheetId="34">
        <row r="4">
          <cell r="J4">
            <v>1.003812303905298</v>
          </cell>
        </row>
      </sheetData>
      <sheetData sheetId="35">
        <row r="4">
          <cell r="J4">
            <v>14.451043206259687</v>
          </cell>
        </row>
      </sheetData>
      <sheetData sheetId="36">
        <row r="4">
          <cell r="J4">
            <v>19.426619506361614</v>
          </cell>
        </row>
      </sheetData>
      <sheetData sheetId="37">
        <row r="4">
          <cell r="J4">
            <v>9.2739206100408804</v>
          </cell>
        </row>
      </sheetData>
      <sheetData sheetId="38">
        <row r="4">
          <cell r="J4">
            <v>6.1916798978256216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533</f>
        <v>533</v>
      </c>
      <c r="P2" t="s">
        <v>8</v>
      </c>
      <c r="Q2" s="10">
        <f>N2+K2+H2</f>
        <v>609.93000000000006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0.13634687065819695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4473.3699941600535</v>
      </c>
      <c r="D7" s="20">
        <f>(C7*[1]Feuil1!$K$2-C4)/C4</f>
        <v>0.58654602722715843</v>
      </c>
      <c r="E7" s="31">
        <f>C7-C7/(1+D7)</f>
        <v>1653.804776768749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1271.6234048534802</v>
      </c>
    </row>
    <row r="9" spans="2:20">
      <c r="M9" s="17" t="str">
        <f>IF(C13&gt;C7*Params!F8,B13,"Others")</f>
        <v>ETH</v>
      </c>
      <c r="N9" s="18">
        <f>IF(C13&gt;C7*0.1,C13,C7)</f>
        <v>1293.8917509464782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296.88199720385387</v>
      </c>
    </row>
    <row r="12" spans="2:20">
      <c r="B12" s="7" t="s">
        <v>4</v>
      </c>
      <c r="C12" s="1">
        <f>[2]BTC!J4</f>
        <v>1271.6234048534802</v>
      </c>
      <c r="D12" s="20">
        <f>C12/$C$7</f>
        <v>0.28426519749396401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1077.9728411562432</v>
      </c>
    </row>
    <row r="13" spans="2:20">
      <c r="B13" s="7" t="s">
        <v>19</v>
      </c>
      <c r="C13" s="1">
        <f>[2]ETH!J4</f>
        <v>1293.8917509464782</v>
      </c>
      <c r="D13" s="20">
        <f t="shared" ref="D13:D55" si="0">C13/$C$7</f>
        <v>0.28924317743348815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533</v>
      </c>
      <c r="D14" s="20">
        <f t="shared" si="0"/>
        <v>0.11914954512947218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296.88199720385387</v>
      </c>
      <c r="D15" s="20">
        <f t="shared" si="0"/>
        <v>6.6366519557164022E-2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191.78653497121743</v>
      </c>
      <c r="D16" s="20">
        <f t="shared" si="0"/>
        <v>4.2872942596206692E-2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2.5137647935852055E-2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2.3695781958206475E-2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1.3982746806469952E-2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66.996260603737184</v>
      </c>
      <c r="D20" s="20">
        <f t="shared" si="0"/>
        <v>1.4976686634729574E-2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1.133373721963272E-2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40.702305242369093</v>
      </c>
      <c r="D22" s="20">
        <f t="shared" si="0"/>
        <v>9.098801417165495E-3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50.923423539913223</v>
      </c>
      <c r="D23" s="20">
        <f t="shared" si="0"/>
        <v>1.1383682460067761E-2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45.059469612251064</v>
      </c>
      <c r="D24" s="20">
        <f t="shared" si="0"/>
        <v>1.0072824217776714E-2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55.239721921603611</v>
      </c>
      <c r="D25" s="20">
        <f t="shared" si="0"/>
        <v>1.2348569868738467E-2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38.943396010748486</v>
      </c>
      <c r="D26" s="20">
        <f t="shared" si="0"/>
        <v>8.7056058545545659E-3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5.8635883090920361E-3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24.005168830810291</v>
      </c>
      <c r="D28" s="20">
        <f t="shared" si="0"/>
        <v>5.3662381743850461E-3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20.574519329861058</v>
      </c>
      <c r="D29" s="20">
        <f t="shared" si="0"/>
        <v>4.5993332446725666E-3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19.426619506361614</v>
      </c>
      <c r="D30" s="20">
        <f t="shared" si="0"/>
        <v>4.3427258491300523E-3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14.606171922832168</v>
      </c>
      <c r="D31" s="20">
        <f t="shared" si="0"/>
        <v>3.265138350259514E-3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14.225544176682241</v>
      </c>
      <c r="D32" s="20">
        <f t="shared" si="0"/>
        <v>3.1800508778065681E-3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12.104632650931142</v>
      </c>
      <c r="D33" s="20">
        <f t="shared" si="0"/>
        <v>2.705931471515577E-3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14.451043206259687</v>
      </c>
      <c r="D34" s="20">
        <f t="shared" si="0"/>
        <v>3.2304600838127411E-3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13.765557249691478</v>
      </c>
      <c r="D35" s="20">
        <f t="shared" si="0"/>
        <v>3.0772230483197892E-3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11.891294857589546</v>
      </c>
      <c r="D36" s="20">
        <f t="shared" si="0"/>
        <v>2.6582408504356963E-3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2.3472236845393205E-3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8.7357378129667786</v>
      </c>
      <c r="D38" s="20">
        <f t="shared" si="0"/>
        <v>1.9528314949067952E-3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5.4606313234581112</v>
      </c>
      <c r="D39" s="20">
        <f t="shared" si="0"/>
        <v>1.2206974452341119E-3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5.7721430009876178</v>
      </c>
      <c r="D40" s="20">
        <f t="shared" si="0"/>
        <v>1.290334358330096E-3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4.804948626217854</v>
      </c>
      <c r="D41" s="20">
        <f t="shared" si="0"/>
        <v>1.0741227827098304E-3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5.2034362922429072</v>
      </c>
      <c r="D42" s="20">
        <f t="shared" si="0"/>
        <v>1.1632027529660969E-3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4.0894516014311408</v>
      </c>
      <c r="D43" s="20">
        <f t="shared" si="0"/>
        <v>9.1417691958632641E-4</v>
      </c>
    </row>
    <row r="44" spans="2:14">
      <c r="B44" s="22" t="s">
        <v>23</v>
      </c>
      <c r="C44" s="9">
        <f>[2]LUNA!J4</f>
        <v>4.0071855788544415</v>
      </c>
      <c r="D44" s="20">
        <f t="shared" si="0"/>
        <v>8.9578675228871925E-4</v>
      </c>
    </row>
    <row r="45" spans="2:14">
      <c r="B45" s="22" t="s">
        <v>36</v>
      </c>
      <c r="C45" s="9">
        <f>[2]AMP!$J$4</f>
        <v>3.7605861548795101</v>
      </c>
      <c r="D45" s="20">
        <f t="shared" si="0"/>
        <v>8.4066065623655622E-4</v>
      </c>
    </row>
    <row r="46" spans="2:14">
      <c r="B46" s="7" t="s">
        <v>25</v>
      </c>
      <c r="C46" s="1">
        <f>[2]POLIS!J4</f>
        <v>3.1152683300959563</v>
      </c>
      <c r="D46" s="20">
        <f t="shared" si="0"/>
        <v>6.9640301029490355E-4</v>
      </c>
    </row>
    <row r="47" spans="2:14">
      <c r="B47" s="22" t="s">
        <v>40</v>
      </c>
      <c r="C47" s="9">
        <f>[2]SHPING!$J$4</f>
        <v>2.9920275466657422</v>
      </c>
      <c r="D47" s="20">
        <f t="shared" si="0"/>
        <v>6.6885313545980067E-4</v>
      </c>
    </row>
    <row r="48" spans="2:14">
      <c r="B48" s="22" t="s">
        <v>50</v>
      </c>
      <c r="C48" s="9">
        <f>[2]KAVA!$J$4</f>
        <v>2.5719701490093354</v>
      </c>
      <c r="D48" s="20">
        <f t="shared" si="0"/>
        <v>5.7495135711265117E-4</v>
      </c>
    </row>
    <row r="49" spans="2:4">
      <c r="B49" s="22" t="s">
        <v>62</v>
      </c>
      <c r="C49" s="10">
        <f>[2]SEI!$J$4</f>
        <v>2.0610450159642544</v>
      </c>
      <c r="D49" s="20">
        <f t="shared" si="0"/>
        <v>4.6073654060695428E-4</v>
      </c>
    </row>
    <row r="50" spans="2:4">
      <c r="B50" s="22" t="s">
        <v>65</v>
      </c>
      <c r="C50" s="10">
        <f>[2]DYDX!$J$4</f>
        <v>6.1916798978256216</v>
      </c>
      <c r="D50" s="20">
        <f t="shared" si="0"/>
        <v>1.3841197812630762E-3</v>
      </c>
    </row>
    <row r="51" spans="2:4">
      <c r="B51" s="22" t="s">
        <v>66</v>
      </c>
      <c r="C51" s="10">
        <f>[2]TIA!$J$4</f>
        <v>9.2739206100408804</v>
      </c>
      <c r="D51" s="20">
        <f t="shared" si="0"/>
        <v>2.0731396289928859E-3</v>
      </c>
    </row>
    <row r="52" spans="2:4">
      <c r="B52" s="7" t="s">
        <v>28</v>
      </c>
      <c r="C52" s="1">
        <f>[2]ATLAS!O47</f>
        <v>2.1152872825172828</v>
      </c>
      <c r="D52" s="20">
        <f t="shared" si="0"/>
        <v>4.7286213420279845E-4</v>
      </c>
    </row>
    <row r="53" spans="2:4">
      <c r="B53" s="22" t="s">
        <v>63</v>
      </c>
      <c r="C53" s="10">
        <f>[2]MEME!$J$4</f>
        <v>1.9852523963211279</v>
      </c>
      <c r="D53" s="20">
        <f t="shared" si="0"/>
        <v>4.4379347089841846E-4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3.7930991673283221E-4</v>
      </c>
    </row>
    <row r="55" spans="2:4">
      <c r="B55" s="22" t="s">
        <v>43</v>
      </c>
      <c r="C55" s="9">
        <f>[2]TRX!$J$4</f>
        <v>1.003812303905298</v>
      </c>
      <c r="D55" s="20">
        <f t="shared" si="0"/>
        <v>2.2439733471985693E-4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2023-12-25T00:08:18Z</dcterms:modified>
</cp:coreProperties>
</file>