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<sst xmlns="http://schemas.openxmlformats.org/spreadsheetml/2006/main" count="107" uniqueCount="67">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</sst>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1269.4055500637267</c:v>
                </c:pt>
                <c:pt idx="1">
                  <c:v>1278.6042253704622</c:v>
                </c:pt>
                <c:pt idx="2">
                  <c:v>541.92999999999995</c:v>
                </c:pt>
                <c:pt idx="3">
                  <c:v>249.79284162369092</c:v>
                </c:pt>
                <c:pt idx="4">
                  <c:v>220.16094297586739</c:v>
                </c:pt>
                <c:pt idx="5">
                  <c:v>795.88517223496649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1269.4055500637267</v>
          </cell>
        </row>
      </sheetData>
      <sheetData sheetId="1">
        <row r="4">
          <cell r="J4">
            <v>1278.6042253704622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2.4385988703015755</v>
          </cell>
        </row>
      </sheetData>
      <sheetData sheetId="4">
        <row r="47">
          <cell r="M47">
            <v>111.75</v>
          </cell>
          <cell r="O47">
            <v>2.1122711831145935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2.6547191344578369</v>
          </cell>
        </row>
      </sheetData>
      <sheetData sheetId="8">
        <row r="4">
          <cell r="J4">
            <v>38.265223457382348</v>
          </cell>
        </row>
      </sheetData>
      <sheetData sheetId="9">
        <row r="4">
          <cell r="J4">
            <v>9.4262270205159311</v>
          </cell>
        </row>
      </sheetData>
      <sheetData sheetId="10">
        <row r="4">
          <cell r="J4">
            <v>19.445235728029697</v>
          </cell>
        </row>
      </sheetData>
      <sheetData sheetId="11">
        <row r="4">
          <cell r="J4">
            <v>12.097029116988789</v>
          </cell>
        </row>
      </sheetData>
      <sheetData sheetId="12">
        <row r="4">
          <cell r="J4">
            <v>48.151225787848361</v>
          </cell>
        </row>
      </sheetData>
      <sheetData sheetId="13">
        <row r="4">
          <cell r="J4">
            <v>2.9971118318021648</v>
          </cell>
        </row>
      </sheetData>
      <sheetData sheetId="14">
        <row r="4">
          <cell r="J4">
            <v>220.16094297586739</v>
          </cell>
        </row>
      </sheetData>
      <sheetData sheetId="15">
        <row r="4">
          <cell r="J4">
            <v>4.9538991162651103</v>
          </cell>
        </row>
      </sheetData>
      <sheetData sheetId="16">
        <row r="4">
          <cell r="J4">
            <v>43.97028977705218</v>
          </cell>
        </row>
      </sheetData>
      <sheetData sheetId="17">
        <row r="4">
          <cell r="J4">
            <v>5.5993630217423505</v>
          </cell>
        </row>
      </sheetData>
      <sheetData sheetId="18">
        <row r="4">
          <cell r="J4">
            <v>4.578643072331011</v>
          </cell>
        </row>
      </sheetData>
      <sheetData sheetId="19">
        <row r="4">
          <cell r="J4">
            <v>11.81787846028667</v>
          </cell>
        </row>
      </sheetData>
      <sheetData sheetId="20">
        <row r="4">
          <cell r="J4">
            <v>2.2433502240467691</v>
          </cell>
        </row>
      </sheetData>
      <sheetData sheetId="21">
        <row r="4">
          <cell r="J4">
            <v>15.549346075275874</v>
          </cell>
        </row>
      </sheetData>
      <sheetData sheetId="22">
        <row r="4">
          <cell r="J4">
            <v>7.9889017877791222</v>
          </cell>
        </row>
      </sheetData>
      <sheetData sheetId="23">
        <row r="4">
          <cell r="J4">
            <v>10.706305824751363</v>
          </cell>
        </row>
      </sheetData>
      <sheetData sheetId="24">
        <row r="4">
          <cell r="J4">
            <v>5.1926960393969512</v>
          </cell>
        </row>
      </sheetData>
      <sheetData sheetId="25">
        <row r="4">
          <cell r="J4">
            <v>15.378835687188651</v>
          </cell>
        </row>
      </sheetData>
      <sheetData sheetId="26">
        <row r="4">
          <cell r="J4">
            <v>47.761711523576494</v>
          </cell>
        </row>
      </sheetData>
      <sheetData sheetId="27">
        <row r="4">
          <cell r="J4">
            <v>1.6156798153684904</v>
          </cell>
        </row>
      </sheetData>
      <sheetData sheetId="28">
        <row r="4">
          <cell r="J4">
            <v>39.20517975868453</v>
          </cell>
        </row>
      </sheetData>
      <sheetData sheetId="29">
        <row r="4">
          <cell r="J4">
            <v>33.219236583365856</v>
          </cell>
        </row>
      </sheetData>
      <sheetData sheetId="30">
        <row r="4">
          <cell r="J4">
            <v>2.4818826930508253</v>
          </cell>
        </row>
      </sheetData>
      <sheetData sheetId="31">
        <row r="4">
          <cell r="J4">
            <v>4.2198524599662379</v>
          </cell>
        </row>
      </sheetData>
      <sheetData sheetId="32">
        <row r="4">
          <cell r="J4">
            <v>2.7118398125250116</v>
          </cell>
        </row>
      </sheetData>
      <sheetData sheetId="33">
        <row r="4">
          <cell r="J4">
            <v>249.79284162369092</v>
          </cell>
        </row>
      </sheetData>
      <sheetData sheetId="34">
        <row r="4">
          <cell r="J4">
            <v>0.9719415677224601</v>
          </cell>
        </row>
      </sheetData>
      <sheetData sheetId="35">
        <row r="4">
          <cell r="J4">
            <v>10.935701740918166</v>
          </cell>
        </row>
      </sheetData>
      <sheetData sheetId="36">
        <row r="4">
          <cell r="J4">
            <v>17.590717401218377</v>
          </cell>
        </row>
      </sheetData>
      <sheetData sheetId="37">
        <row r="4">
          <cell r="J4">
            <v>18.792346504215278</v>
          </cell>
        </row>
      </sheetData>
      <sheetData sheetId="38">
        <row r="4">
          <cell r="J4">
            <v>17.235137557797557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0.13752075962040536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4355.7787322687154</v>
      </c>
      <c r="D7" s="20">
        <f>(C7*[1]Feuil1!$K$2-C4)/C4</f>
        <v>0.52804882280822329</v>
      </c>
      <c r="E7" s="31">
        <f>C7-C7/(1+D7)</f>
        <v>1505.2292817192651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1269.4055500637267</v>
      </c>
    </row>
    <row r="9" spans="2:20">
      <c r="M9" s="17" t="str">
        <f>IF(C13&gt;C7*Params!F8,B13,"Others")</f>
        <v>BTC</v>
      </c>
      <c r="N9" s="18">
        <f>IF(C13&gt;C7*0.1,C13,C7)</f>
        <v>1278.6042253704622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249.79284162369092</v>
      </c>
    </row>
    <row r="12" spans="2:20">
      <c r="B12" s="7" t="s">
        <v>19</v>
      </c>
      <c r="C12" s="1">
        <f>[2]ETH!J4</f>
        <v>1269.4055500637267</v>
      </c>
      <c r="D12" s="20">
        <f>C12/$C$7</f>
        <v>0.29143021904663058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220.16094297586739</v>
      </c>
    </row>
    <row r="13" spans="2:20">
      <c r="B13" s="7" t="s">
        <v>4</v>
      </c>
      <c r="C13" s="1">
        <f>[2]BTC!J4</f>
        <v>1278.6042253704622</v>
      </c>
      <c r="D13" s="20">
        <f t="shared" ref="D13:D55" si="0">C13/$C$7</f>
        <v>0.29354205159647739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795.88517223496649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0.12441632904473426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249.79284162369092</v>
      </c>
      <c r="D15" s="20">
        <f t="shared" si="0"/>
        <v>5.73474588534909E-2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220.16094297586739</v>
      </c>
      <c r="D16" s="20">
        <f t="shared" si="0"/>
        <v>5.0544565394210497E-2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2.5655573175039314E-2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2.0662206583924279E-2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1.4360233575827374E-2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47.761711523576494</v>
      </c>
      <c r="D20" s="20">
        <f t="shared" si="0"/>
        <v>1.0965137225577048E-2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48.151225787848361</v>
      </c>
      <c r="D21" s="20">
        <f t="shared" si="0"/>
        <v>1.1054561938863387E-2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1.1639709708944011E-2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38.265223457382348</v>
      </c>
      <c r="D23" s="20">
        <f t="shared" si="0"/>
        <v>8.7849328006273254E-3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39.20517975868453</v>
      </c>
      <c r="D24" s="20">
        <f t="shared" si="0"/>
        <v>9.0007280370425144E-3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33.219236583365856</v>
      </c>
      <c r="D25" s="20">
        <f t="shared" si="0"/>
        <v>7.6264747649528912E-3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43.97028977705218</v>
      </c>
      <c r="D26" s="20">
        <f t="shared" si="0"/>
        <v>1.0094702343649621E-2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19.445235728029697</v>
      </c>
      <c r="D27" s="20">
        <f t="shared" si="0"/>
        <v>4.4642386409517202E-3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17.590717401218377</v>
      </c>
      <c r="D28" s="20">
        <f t="shared" si="0"/>
        <v>4.0384781878156197E-3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15.378835687188651</v>
      </c>
      <c r="D29" s="20">
        <f t="shared" si="0"/>
        <v>3.5306742220991001E-3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1.4647208667270767E-3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11.81787846028667</v>
      </c>
      <c r="D31" s="20">
        <f t="shared" si="0"/>
        <v>2.7131494014461348E-3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12.097029116988789</v>
      </c>
      <c r="D32" s="20">
        <f t="shared" si="0"/>
        <v>2.777236829632994E-3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15.549346075275874</v>
      </c>
      <c r="D33" s="20">
        <f t="shared" si="0"/>
        <v>3.5698200094698034E-3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10.935701740918166</v>
      </c>
      <c r="D34" s="20">
        <f t="shared" si="0"/>
        <v>2.5106192056781281E-3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10.706305824751363</v>
      </c>
      <c r="D35" s="20">
        <f t="shared" si="0"/>
        <v>2.4579544744631606E-3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9.4262270205159311</v>
      </c>
      <c r="D36" s="20">
        <f t="shared" si="0"/>
        <v>2.1640738889429911E-3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18.792346504215278</v>
      </c>
      <c r="D37" s="20">
        <f t="shared" si="0"/>
        <v>4.3143482851864812E-3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17.235137557797557</v>
      </c>
      <c r="D38" s="20">
        <f t="shared" si="0"/>
        <v>3.9568441413507256E-3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2.4105907681244991E-3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7.9889017877791222</v>
      </c>
      <c r="D40" s="20">
        <f t="shared" si="0"/>
        <v>1.834092656864158E-3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4.9538991162651103</v>
      </c>
      <c r="D41" s="20">
        <f t="shared" si="0"/>
        <v>1.137316521513218E-3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4.578643072331011</v>
      </c>
      <c r="D42" s="20">
        <f t="shared" si="0"/>
        <v>1.051165211495079E-3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5.5993630217423505</v>
      </c>
      <c r="D43" s="20">
        <f t="shared" si="0"/>
        <v>1.2855021721514103E-3</v>
      </c>
    </row>
    <row r="44" spans="2:14">
      <c r="B44" s="22" t="s">
        <v>56</v>
      </c>
      <c r="C44" s="9">
        <f>[2]SHIB!$J$4</f>
        <v>4.2198524599662379</v>
      </c>
      <c r="D44" s="20">
        <f t="shared" si="0"/>
        <v>9.6879403646114956E-4</v>
      </c>
    </row>
    <row r="45" spans="2:14">
      <c r="B45" s="22" t="s">
        <v>23</v>
      </c>
      <c r="C45" s="9">
        <f>[2]LUNA!J4</f>
        <v>5.1926960393969512</v>
      </c>
      <c r="D45" s="20">
        <f t="shared" si="0"/>
        <v>1.1921395365949467E-3</v>
      </c>
    </row>
    <row r="46" spans="2:14">
      <c r="B46" s="22" t="s">
        <v>36</v>
      </c>
      <c r="C46" s="9">
        <f>[2]AMP!$J$4</f>
        <v>2.9971118318021648</v>
      </c>
      <c r="D46" s="20">
        <f t="shared" si="0"/>
        <v>6.8807715359800047E-4</v>
      </c>
    </row>
    <row r="47" spans="2:14">
      <c r="B47" s="22" t="s">
        <v>64</v>
      </c>
      <c r="C47" s="10">
        <f>[2]ACE!$J$4</f>
        <v>2.6547191344578369</v>
      </c>
      <c r="D47" s="20">
        <f t="shared" si="0"/>
        <v>6.0947061309404979E-4</v>
      </c>
    </row>
    <row r="48" spans="2:14">
      <c r="B48" s="22" t="s">
        <v>40</v>
      </c>
      <c r="C48" s="9">
        <f>[2]SHPING!$J$4</f>
        <v>2.7118398125250116</v>
      </c>
      <c r="D48" s="20">
        <f t="shared" si="0"/>
        <v>6.2258438254335867E-4</v>
      </c>
    </row>
    <row r="49" spans="2:4">
      <c r="B49" s="22" t="s">
        <v>62</v>
      </c>
      <c r="C49" s="10">
        <f>[2]SEI!$J$4</f>
        <v>2.4818826930508253</v>
      </c>
      <c r="D49" s="20">
        <f t="shared" si="0"/>
        <v>5.6979081023202755E-4</v>
      </c>
    </row>
    <row r="50" spans="2:4">
      <c r="B50" s="22" t="s">
        <v>50</v>
      </c>
      <c r="C50" s="9">
        <f>[2]KAVA!$J$4</f>
        <v>2.2433502240467691</v>
      </c>
      <c r="D50" s="20">
        <f t="shared" si="0"/>
        <v>5.1502850854830173E-4</v>
      </c>
    </row>
    <row r="51" spans="2:4">
      <c r="B51" s="7" t="s">
        <v>25</v>
      </c>
      <c r="C51" s="1">
        <f>[2]POLIS!J4</f>
        <v>2.4385988703015755</v>
      </c>
      <c r="D51" s="20">
        <f t="shared" si="0"/>
        <v>5.5985370703883917E-4</v>
      </c>
    </row>
    <row r="52" spans="2:4">
      <c r="B52" s="7" t="s">
        <v>28</v>
      </c>
      <c r="C52" s="1">
        <f>[2]ATLAS!O47</f>
        <v>2.1122711831145935</v>
      </c>
      <c r="D52" s="20">
        <f t="shared" si="0"/>
        <v>4.849353727420431E-4</v>
      </c>
    </row>
    <row r="53" spans="2:4">
      <c r="B53" s="22" t="s">
        <v>63</v>
      </c>
      <c r="C53" s="10">
        <f>[2]MEME!$J$4</f>
        <v>1.6156798153684904</v>
      </c>
      <c r="D53" s="20">
        <f t="shared" si="0"/>
        <v>3.7092789020689318E-4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3.8954999881645087E-4</v>
      </c>
    </row>
    <row r="55" spans="2:4">
      <c r="B55" s="22" t="s">
        <v>43</v>
      </c>
      <c r="C55" s="9">
        <f>[2]TRX!$J$4</f>
        <v>0.9719415677224601</v>
      </c>
      <c r="D55" s="20">
        <f t="shared" si="0"/>
        <v>2.2313841621983001E-4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2024-01-06T12:47:36Z</dcterms:modified>
</cp:coreProperties>
</file>