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<sst xmlns="http://schemas.openxmlformats.org/spreadsheetml/2006/main" count="97" uniqueCount="60">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</sst>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835.51367303284565</c:v>
                </c:pt>
                <c:pt idx="1">
                  <c:v>750.0495427549024</c:v>
                </c:pt>
                <c:pt idx="2">
                  <c:v>152.87367853858399</c:v>
                </c:pt>
                <c:pt idx="3">
                  <c:v>582.23752875021069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835.51367303284565</v>
          </cell>
        </row>
      </sheetData>
      <sheetData sheetId="1">
        <row r="4">
          <cell r="J4">
            <v>750.0495427549024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0.65221072484310316</v>
          </cell>
        </row>
      </sheetData>
      <sheetData sheetId="4">
        <row r="46">
          <cell r="M46">
            <v>70.349999999999994</v>
          </cell>
          <cell r="O46">
            <v>1.1575611710829055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25.947179516227379</v>
          </cell>
        </row>
      </sheetData>
      <sheetData sheetId="8">
        <row r="4">
          <cell r="J4">
            <v>5.9044543469450712</v>
          </cell>
        </row>
      </sheetData>
      <sheetData sheetId="9">
        <row r="4">
          <cell r="J4">
            <v>12.684642099853624</v>
          </cell>
        </row>
      </sheetData>
      <sheetData sheetId="10">
        <row r="4">
          <cell r="J4">
            <v>8.1529971031411144</v>
          </cell>
        </row>
      </sheetData>
      <sheetData sheetId="11">
        <row r="4">
          <cell r="J4">
            <v>26.717498366986387</v>
          </cell>
        </row>
      </sheetData>
      <sheetData sheetId="12">
        <row r="4">
          <cell r="J4">
            <v>1.7440801476040051</v>
          </cell>
        </row>
      </sheetData>
      <sheetData sheetId="13">
        <row r="4">
          <cell r="J4">
            <v>127.11353983836041</v>
          </cell>
        </row>
      </sheetData>
      <sheetData sheetId="14">
        <row r="4">
          <cell r="J4">
            <v>3.9318201018814936</v>
          </cell>
        </row>
      </sheetData>
      <sheetData sheetId="15">
        <row r="4">
          <cell r="J4">
            <v>25.63331488518628</v>
          </cell>
        </row>
      </sheetData>
      <sheetData sheetId="16">
        <row r="4">
          <cell r="J4">
            <v>3.0690026067571634</v>
          </cell>
        </row>
      </sheetData>
      <sheetData sheetId="17">
        <row r="4">
          <cell r="J4">
            <v>5.6038705371505655</v>
          </cell>
        </row>
      </sheetData>
      <sheetData sheetId="18">
        <row r="4">
          <cell r="J4">
            <v>7.0867988651968226</v>
          </cell>
        </row>
      </sheetData>
      <sheetData sheetId="19">
        <row r="4">
          <cell r="J4">
            <v>7.3679628357471314</v>
          </cell>
        </row>
      </sheetData>
      <sheetData sheetId="20">
        <row r="4">
          <cell r="J4">
            <v>10.304600734060822</v>
          </cell>
        </row>
      </sheetData>
      <sheetData sheetId="21">
        <row r="4">
          <cell r="J4">
            <v>1.0633351180009312</v>
          </cell>
        </row>
      </sheetData>
      <sheetData sheetId="22">
        <row r="4">
          <cell r="J4">
            <v>20.547672023999574</v>
          </cell>
        </row>
      </sheetData>
      <sheetData sheetId="23">
        <row r="4">
          <cell r="J4">
            <v>27.199829274881925</v>
          </cell>
        </row>
      </sheetData>
      <sheetData sheetId="24">
        <row r="4">
          <cell r="J4">
            <v>20.135228143235775</v>
          </cell>
        </row>
      </sheetData>
      <sheetData sheetId="25">
        <row r="4">
          <cell r="J4">
            <v>23.008948285074663</v>
          </cell>
        </row>
      </sheetData>
      <sheetData sheetId="26">
        <row r="4">
          <cell r="J4">
            <v>3.312576133134514</v>
          </cell>
        </row>
      </sheetData>
      <sheetData sheetId="27">
        <row r="4">
          <cell r="J4">
            <v>152.87367853858399</v>
          </cell>
        </row>
      </sheetData>
      <sheetData sheetId="28">
        <row r="4">
          <cell r="J4">
            <v>0.71834376049481818</v>
          </cell>
        </row>
      </sheetData>
      <sheetData sheetId="29">
        <row r="4">
          <cell r="J4">
            <v>7.2571207064143062</v>
          </cell>
        </row>
      </sheetData>
      <sheetData sheetId="30">
        <row r="4">
          <cell r="J4">
            <v>17.090051085867362</v>
          </cell>
        </row>
      </sheetData>
      <sheetData sheetId="31">
        <row r="4">
          <cell r="J4">
            <v>3.5285559396194417</v>
          </cell>
        </row>
      </sheetData>
      <sheetData sheetId="32">
        <row r="4">
          <cell r="J4">
            <v>1.8895924283972045</v>
          </cell>
        </row>
      </sheetData>
      <sheetData sheetId="33">
        <row r="4">
          <cell r="J4">
            <v>2.6697568048665876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1.8209560589930129E-2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2342.1762315113419</v>
      </c>
      <c r="D7" s="20">
        <f>(C7*[1]Feuil1!$K$2-C4)/C4</f>
        <v>-0.10969909328516247</v>
      </c>
      <c r="E7" s="31">
        <f>C7-C7/(1+D7)</f>
        <v>-288.59299925788901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835.51367303284565</v>
      </c>
    </row>
    <row r="9" spans="2:20">
      <c r="M9" s="17" t="str">
        <f>IF(C13&gt;C7*[2]Params!F8,B13,"Others")</f>
        <v>BTC</v>
      </c>
      <c r="N9" s="18">
        <f>IF(C13&gt;C7*0.1,C13,C7)</f>
        <v>750.0495427549024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152.87367853858399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582.23752875021069</v>
      </c>
    </row>
    <row r="12" spans="2:20">
      <c r="B12" s="7" t="s">
        <v>19</v>
      </c>
      <c r="C12" s="1">
        <f>[2]ETH!J4</f>
        <v>835.51367303284565</v>
      </c>
      <c r="D12" s="20">
        <f>C12/$C$7</f>
        <v>0.35672536583368519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750.0495427549024</v>
      </c>
      <c r="D13" s="20">
        <f t="shared" ref="D13:D50" si="0">C13/$C$7</f>
        <v>0.32023616868100319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152.87367853858399</v>
      </c>
      <c r="D14" s="20">
        <f t="shared" si="0"/>
        <v>6.5269929940301202E-2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127.11353983836041</v>
      </c>
      <c r="D15" s="20">
        <f t="shared" si="0"/>
        <v>5.4271552297470604E-2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3.0036168522897644E-2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2.9523824496920717E-2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26.717498366986387</v>
      </c>
      <c r="D18" s="20">
        <f>C18/$C$7</f>
        <v>1.1407125564478263E-2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27.199829274881925</v>
      </c>
      <c r="D19" s="20">
        <f>C19/$C$7</f>
        <v>1.1613058363815187E-2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25.63331488518628</v>
      </c>
      <c r="D20" s="20">
        <f t="shared" si="0"/>
        <v>1.0944229789508967E-2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25.947179516227379</v>
      </c>
      <c r="D21" s="20">
        <f t="shared" si="0"/>
        <v>1.1078235346741768E-2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23.008948285074663</v>
      </c>
      <c r="D22" s="20">
        <f t="shared" si="0"/>
        <v>9.8237476648918177E-3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20.547672023999574</v>
      </c>
      <c r="D23" s="20">
        <f t="shared" si="0"/>
        <v>8.7728975076912658E-3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20.135228143235775</v>
      </c>
      <c r="D24" s="20">
        <f t="shared" si="0"/>
        <v>8.5968032090578701E-3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5.5503936147500979E-3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17.090051085867362</v>
      </c>
      <c r="D26" s="20">
        <f t="shared" si="0"/>
        <v>7.2966546479039376E-3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12.684642099853624</v>
      </c>
      <c r="D27" s="20">
        <f t="shared" si="0"/>
        <v>5.4157505012629101E-3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7.0319217565333932E-3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5.3966904069570184E-3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5.780948426439717E-3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10.304600734060822</v>
      </c>
      <c r="D31" s="20">
        <f t="shared" si="0"/>
        <v>4.3995838551446429E-3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8.1529971031411144</v>
      </c>
      <c r="D32" s="20">
        <f t="shared" si="0"/>
        <v>3.4809494663346529E-3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7.2571207064143062</v>
      </c>
      <c r="D33" s="20">
        <f t="shared" si="0"/>
        <v>3.0984520331040527E-3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7.3679628357471314</v>
      </c>
      <c r="D34" s="20">
        <f t="shared" si="0"/>
        <v>3.1457764520959157E-3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7.0867988651968226</v>
      </c>
      <c r="D35" s="20">
        <f t="shared" si="0"/>
        <v>3.0257325515697449E-3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5.9044543469450712</v>
      </c>
      <c r="D36" s="20">
        <f t="shared" si="0"/>
        <v>2.5209265927590295E-3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5.6038705371505655</v>
      </c>
      <c r="D37" s="20">
        <f t="shared" si="0"/>
        <v>2.3925913267143616E-3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2.3055481168961947E-3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3.9318201018814936</v>
      </c>
      <c r="D39" s="20">
        <f t="shared" si="0"/>
        <v>1.6787037836791632E-3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3.5285559396194417</v>
      </c>
      <c r="D40" s="20">
        <f t="shared" si="0"/>
        <v>1.506528796657868E-3</v>
      </c>
    </row>
    <row r="41" spans="2:14">
      <c r="B41" s="22" t="s">
        <v>56</v>
      </c>
      <c r="C41" s="9">
        <f>[2]SHIB!$J$4</f>
        <v>3.312576133134514</v>
      </c>
      <c r="D41" s="20">
        <f t="shared" si="0"/>
        <v>1.4143154936710292E-3</v>
      </c>
    </row>
    <row r="42" spans="2:14">
      <c r="B42" s="22" t="s">
        <v>33</v>
      </c>
      <c r="C42" s="1">
        <f>[2]EGLD!$J$4</f>
        <v>3.0690026067571634</v>
      </c>
      <c r="D42" s="20">
        <f t="shared" si="0"/>
        <v>1.3103209593997205E-3</v>
      </c>
    </row>
    <row r="43" spans="2:14">
      <c r="B43" s="22" t="s">
        <v>50</v>
      </c>
      <c r="C43" s="9">
        <f>[2]KAVA!$J$4</f>
        <v>1.8895924283972045</v>
      </c>
      <c r="D43" s="20">
        <f t="shared" si="0"/>
        <v>8.0676782685045975E-4</v>
      </c>
    </row>
    <row r="44" spans="2:14">
      <c r="B44" s="22" t="s">
        <v>36</v>
      </c>
      <c r="C44" s="9">
        <f>[2]AMP!$J$4</f>
        <v>1.7440801476040051</v>
      </c>
      <c r="D44" s="20">
        <f t="shared" si="0"/>
        <v>7.4464087037489832E-4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7.2445172022991009E-4</v>
      </c>
    </row>
    <row r="46" spans="2:14">
      <c r="B46" s="22" t="s">
        <v>40</v>
      </c>
      <c r="C46" s="9">
        <f>[2]SHPING!$J$4</f>
        <v>2.6697568048665876</v>
      </c>
      <c r="D46" s="20">
        <f t="shared" si="0"/>
        <v>1.1398616248205486E-3</v>
      </c>
    </row>
    <row r="47" spans="2:14">
      <c r="B47" s="22" t="s">
        <v>23</v>
      </c>
      <c r="C47" s="9">
        <f>[2]LUNA!J4</f>
        <v>1.0633351180009312</v>
      </c>
      <c r="D47" s="20">
        <f t="shared" si="0"/>
        <v>4.5399449609937771E-4</v>
      </c>
    </row>
    <row r="48" spans="2:14">
      <c r="B48" s="7" t="s">
        <v>28</v>
      </c>
      <c r="C48" s="1">
        <f>[2]ATLAS!O46</f>
        <v>1.1575611710829055</v>
      </c>
      <c r="D48" s="20">
        <f t="shared" si="0"/>
        <v>4.9422462558932343E-4</v>
      </c>
    </row>
    <row r="49" spans="2:4">
      <c r="B49" s="7" t="s">
        <v>25</v>
      </c>
      <c r="C49" s="1">
        <f>[2]POLIS!J4</f>
        <v>0.65221072484310316</v>
      </c>
      <c r="D49" s="20">
        <f t="shared" si="0"/>
        <v>2.7846355712620715E-4</v>
      </c>
    </row>
    <row r="50" spans="2:4">
      <c r="B50" s="22" t="s">
        <v>43</v>
      </c>
      <c r="C50" s="9">
        <f>[2]TRX!$J$4</f>
        <v>0.71834376049481818</v>
      </c>
      <c r="D50" s="20">
        <f t="shared" si="0"/>
        <v>3.0669927857277022E-4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2023-09-05T08:09:01Z</dcterms:modified>
</cp:coreProperties>
</file>