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50" l="1"/>
  <c r="C41"/>
  <c r="C37"/>
  <c r="C26"/>
  <c r="C20"/>
  <c r="C40" l="1"/>
  <c r="C31" l="1"/>
  <c r="C35" l="1"/>
  <c r="C36" l="1"/>
  <c r="C33" l="1"/>
  <c r="C38" l="1"/>
  <c r="C13" l="1"/>
  <c r="C34"/>
  <c r="C27"/>
  <c r="C12" l="1"/>
  <c r="C25" l="1"/>
  <c r="C21"/>
  <c r="C15"/>
  <c r="C22" l="1"/>
  <c r="C29"/>
  <c r="C23"/>
  <c r="C14" l="1"/>
  <c r="C24" l="1"/>
  <c r="C7" s="1"/>
  <c r="D40" s="1"/>
  <c r="D46" l="1"/>
  <c r="D18"/>
  <c r="M8"/>
  <c r="D33"/>
  <c r="D19"/>
  <c r="D50"/>
  <c r="D26"/>
  <c r="D35"/>
  <c r="D45"/>
  <c r="D21"/>
  <c r="D47"/>
  <c r="N8"/>
  <c r="D43"/>
  <c r="D27"/>
  <c r="D7"/>
  <c r="E7" s="1"/>
  <c r="D13"/>
  <c r="D17"/>
  <c r="D28"/>
  <c r="D16"/>
  <c r="D29"/>
  <c r="D32"/>
  <c r="D36"/>
  <c r="Q3"/>
  <c r="D31"/>
  <c r="D20"/>
  <c r="D14"/>
  <c r="D22"/>
  <c r="D49"/>
  <c r="D37"/>
  <c r="N9"/>
  <c r="D39"/>
  <c r="D15"/>
  <c r="D41"/>
  <c r="D30"/>
  <c r="M9"/>
  <c r="D44"/>
  <c r="D12"/>
  <c r="D34"/>
  <c r="D48"/>
  <c r="D42"/>
  <c r="D38"/>
  <c r="D25"/>
  <c r="D24"/>
  <c r="D23"/>
  <c r="M10" l="1"/>
  <c r="N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N23" l="1"/>
  <c r="M23"/>
  <c r="N24" l="1"/>
  <c r="M24"/>
  <c r="N25" l="1"/>
  <c r="M25"/>
  <c r="N26" l="1"/>
  <c r="M26"/>
  <c r="M27" l="1"/>
  <c r="N27"/>
  <c r="N28" l="1"/>
  <c r="M28"/>
  <c r="M29" l="1"/>
  <c r="N29"/>
  <c r="M30" l="1"/>
  <c r="N30"/>
  <c r="M31" l="1"/>
  <c r="N31"/>
  <c r="M32" l="1"/>
  <c r="N32"/>
  <c r="M33" l="1"/>
  <c r="N33"/>
  <c r="M34" l="1"/>
  <c r="N34"/>
  <c r="M35" l="1"/>
  <c r="N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<sst xmlns="http://schemas.openxmlformats.org/spreadsheetml/2006/main" count="100" uniqueCount="62">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</sst>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1023.7571002763077</c:v>
                </c:pt>
                <c:pt idx="1">
                  <c:v>963.7133519029386</c:v>
                </c:pt>
                <c:pt idx="2">
                  <c:v>187.68491707331037</c:v>
                </c:pt>
                <c:pt idx="3">
                  <c:v>801.11370505247635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963.7133519029386</v>
          </cell>
        </row>
      </sheetData>
      <sheetData sheetId="1">
        <row r="4">
          <cell r="J4">
            <v>1023.7571002763077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1.3115464656808971</v>
          </cell>
        </row>
      </sheetData>
      <sheetData sheetId="4">
        <row r="46">
          <cell r="M46">
            <v>82.26</v>
          </cell>
          <cell r="O46">
            <v>2.7033149213209224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33.940571968325216</v>
          </cell>
        </row>
      </sheetData>
      <sheetData sheetId="8">
        <row r="4">
          <cell r="J4">
            <v>7.1078976509475496</v>
          </cell>
        </row>
      </sheetData>
      <sheetData sheetId="9">
        <row r="4">
          <cell r="J4">
            <v>16.657856140929763</v>
          </cell>
        </row>
      </sheetData>
      <sheetData sheetId="10">
        <row r="4">
          <cell r="J4">
            <v>9.7903357429531024</v>
          </cell>
        </row>
      </sheetData>
      <sheetData sheetId="11">
        <row r="4">
          <cell r="J4">
            <v>36.337525478240579</v>
          </cell>
        </row>
      </sheetData>
      <sheetData sheetId="12">
        <row r="4">
          <cell r="J4">
            <v>1.569437395091541</v>
          </cell>
        </row>
      </sheetData>
      <sheetData sheetId="13">
        <row r="4">
          <cell r="J4">
            <v>155.09289474510538</v>
          </cell>
        </row>
      </sheetData>
      <sheetData sheetId="14">
        <row r="4">
          <cell r="J4">
            <v>4.2751801965243166</v>
          </cell>
        </row>
      </sheetData>
      <sheetData sheetId="15">
        <row r="4">
          <cell r="J4">
            <v>30.833865284915333</v>
          </cell>
        </row>
      </sheetData>
      <sheetData sheetId="16">
        <row r="4">
          <cell r="J4">
            <v>3.8316842150850774</v>
          </cell>
        </row>
      </sheetData>
      <sheetData sheetId="17">
        <row r="4">
          <cell r="J4">
            <v>8.9337024605355797</v>
          </cell>
        </row>
      </sheetData>
      <sheetData sheetId="18">
        <row r="4">
          <cell r="J4">
            <v>9.7588973659030174</v>
          </cell>
        </row>
      </sheetData>
      <sheetData sheetId="19">
        <row r="4">
          <cell r="J4">
            <v>8.901607569860305</v>
          </cell>
        </row>
      </sheetData>
      <sheetData sheetId="20">
        <row r="4">
          <cell r="J4">
            <v>11.33999003203515</v>
          </cell>
        </row>
      </sheetData>
      <sheetData sheetId="21">
        <row r="4">
          <cell r="J4">
            <v>1.2323084564049969</v>
          </cell>
        </row>
      </sheetData>
      <sheetData sheetId="22">
        <row r="4">
          <cell r="J4">
            <v>22.295228115301054</v>
          </cell>
        </row>
      </sheetData>
      <sheetData sheetId="23">
        <row r="4">
          <cell r="J4">
            <v>35.222986666949147</v>
          </cell>
        </row>
      </sheetData>
      <sheetData sheetId="24">
        <row r="4">
          <cell r="J4">
            <v>34.637479906700079</v>
          </cell>
        </row>
      </sheetData>
      <sheetData sheetId="25">
        <row r="4">
          <cell r="J4">
            <v>30.92785960309898</v>
          </cell>
        </row>
      </sheetData>
      <sheetData sheetId="26">
        <row r="4">
          <cell r="J4">
            <v>3.5084970893674927</v>
          </cell>
        </row>
      </sheetData>
      <sheetData sheetId="27">
        <row r="4">
          <cell r="J4">
            <v>187.68491707331037</v>
          </cell>
        </row>
      </sheetData>
      <sheetData sheetId="28">
        <row r="4">
          <cell r="J4">
            <v>0.8907510964386276</v>
          </cell>
        </row>
      </sheetData>
      <sheetData sheetId="29">
        <row r="4">
          <cell r="J4">
            <v>8.1273000833423019</v>
          </cell>
        </row>
      </sheetData>
      <sheetData sheetId="30">
        <row r="4">
          <cell r="J4">
            <v>17.85334996559174</v>
          </cell>
        </row>
      </sheetData>
      <sheetData sheetId="31">
        <row r="4">
          <cell r="J4">
            <v>4.6876896050753851</v>
          </cell>
        </row>
      </sheetData>
      <sheetData sheetId="32">
        <row r="4">
          <cell r="J4">
            <v>2.0114079179062645</v>
          </cell>
        </row>
      </sheetData>
      <sheetData sheetId="33">
        <row r="4">
          <cell r="J4">
            <v>2.3991309718848504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E30" sqref="E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21</f>
        <v>21</v>
      </c>
      <c r="J2" t="s">
        <v>6</v>
      </c>
      <c r="K2" s="9">
        <v>16.97</v>
      </c>
      <c r="M2" t="s">
        <v>61</v>
      </c>
      <c r="N2" s="9">
        <f>101.22</f>
        <v>101.22</v>
      </c>
      <c r="P2" t="s">
        <v>8</v>
      </c>
      <c r="Q2" s="10">
        <f>N2+K2+H2</f>
        <v>139.19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4.6370403604119398E-2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3001.6991266307373</v>
      </c>
      <c r="D7" s="20">
        <f>(C7*[1]Feuil1!$K$2-C4)/C4</f>
        <v>9.5247075073765355E-2</v>
      </c>
      <c r="E7" s="31">
        <f>C7-C7/(1+D7)</f>
        <v>261.03978597139621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1023.7571002763077</v>
      </c>
    </row>
    <row r="9" spans="2:20">
      <c r="M9" s="17" t="str">
        <f>IF(C13&gt;C7*[2]Params!F8,B13,"Others")</f>
        <v>ETH</v>
      </c>
      <c r="N9" s="18">
        <f>IF(C13&gt;C7*0.1,C13,C7)</f>
        <v>963.7133519029386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187.68491707331037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801.11370505247635</v>
      </c>
    </row>
    <row r="12" spans="2:20">
      <c r="B12" s="7" t="s">
        <v>4</v>
      </c>
      <c r="C12" s="1">
        <f>[2]BTC!J4</f>
        <v>1023.7571002763077</v>
      </c>
      <c r="D12" s="20">
        <f>C12/$C$7</f>
        <v>0.34105919916944699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963.7133519029386</v>
      </c>
      <c r="D13" s="20">
        <f t="shared" ref="D13:D50" si="0">C13/$C$7</f>
        <v>0.32105594573186302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187.68491707331037</v>
      </c>
      <c r="D14" s="20">
        <f t="shared" si="0"/>
        <v>6.252622569936836E-2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155.09289474510538</v>
      </c>
      <c r="D15" s="20">
        <f t="shared" si="0"/>
        <v>5.1668367881756917E-2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101.22</v>
      </c>
      <c r="D16" s="20">
        <f t="shared" si="0"/>
        <v>3.3720901306192728E-2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2.7404478773438195E-2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2.3036952433543048E-2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21</v>
      </c>
      <c r="D19" s="20">
        <f>C19/$C$7</f>
        <v>6.9960376153926822E-3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34.637479906700079</v>
      </c>
      <c r="D20" s="20">
        <f t="shared" si="0"/>
        <v>1.1539291063318189E-2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35.222986666949147</v>
      </c>
      <c r="D21" s="20">
        <f t="shared" si="0"/>
        <v>1.1734349507069102E-2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36.337525478240579</v>
      </c>
      <c r="D22" s="20">
        <f t="shared" si="0"/>
        <v>1.2105652147431478E-2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33.940571968325216</v>
      </c>
      <c r="D23" s="20">
        <f t="shared" si="0"/>
        <v>1.1307119913254554E-2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30.833865284915333</v>
      </c>
      <c r="D24" s="20">
        <f t="shared" si="0"/>
        <v>1.027213720767706E-2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30.92785960309898</v>
      </c>
      <c r="D25" s="20">
        <f t="shared" si="0"/>
        <v>1.0303450911755441E-2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22.295228115301054</v>
      </c>
      <c r="D26" s="20">
        <f t="shared" si="0"/>
        <v>7.4275359304003174E-3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17.85334996559174</v>
      </c>
      <c r="D27" s="20">
        <f t="shared" si="0"/>
        <v>5.9477479961928311E-3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5.6534646825339907E-3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16.657856140929763</v>
      </c>
      <c r="D29" s="20">
        <f t="shared" si="0"/>
        <v>5.5494756263687909E-3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22.666666666666668</v>
      </c>
      <c r="D30" s="20">
        <f t="shared" si="0"/>
        <v>7.5512786959794033E-3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8.901607569860305</v>
      </c>
      <c r="D31" s="20">
        <f t="shared" si="0"/>
        <v>2.9655229236289016E-3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11.33999003203515</v>
      </c>
      <c r="D32" s="20">
        <f t="shared" si="0"/>
        <v>3.7778569915379034E-3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9.7588973659030174</v>
      </c>
      <c r="D33" s="20">
        <f t="shared" si="0"/>
        <v>3.2511244312673367E-3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9.7903357429531024</v>
      </c>
      <c r="D34" s="20">
        <f t="shared" si="0"/>
        <v>3.2615979583344458E-3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8.1273000833423019</v>
      </c>
      <c r="D35" s="20">
        <f t="shared" si="0"/>
        <v>2.7075665283165153E-3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8.9337024605355797</v>
      </c>
      <c r="D36" s="20">
        <f t="shared" si="0"/>
        <v>2.976215164696813E-3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7.1078976509475496</v>
      </c>
      <c r="D37" s="20">
        <f t="shared" si="0"/>
        <v>2.3679580634471593E-3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4.6876896050753851</v>
      </c>
      <c r="D38" s="20">
        <f t="shared" si="0"/>
        <v>1.5616787050663171E-3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1.7989811011009755E-3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4.2751801965243166</v>
      </c>
      <c r="D40" s="20">
        <f t="shared" si="0"/>
        <v>1.4242534032126665E-3</v>
      </c>
    </row>
    <row r="41" spans="2:14">
      <c r="B41" s="22" t="s">
        <v>33</v>
      </c>
      <c r="C41" s="1">
        <f>[2]EGLD!$J$4</f>
        <v>3.8316842150850774</v>
      </c>
      <c r="D41" s="20">
        <f t="shared" si="0"/>
        <v>1.2765050904305518E-3</v>
      </c>
    </row>
    <row r="42" spans="2:14">
      <c r="B42" s="22" t="s">
        <v>56</v>
      </c>
      <c r="C42" s="9">
        <f>[2]SHIB!$J$4</f>
        <v>3.5084970893674927</v>
      </c>
      <c r="D42" s="20">
        <f t="shared" si="0"/>
        <v>1.1688370290814628E-3</v>
      </c>
    </row>
    <row r="43" spans="2:14">
      <c r="B43" s="22" t="s">
        <v>40</v>
      </c>
      <c r="C43" s="9">
        <f>[2]SHPING!$J$4</f>
        <v>2.3991309718848504</v>
      </c>
      <c r="D43" s="20">
        <f t="shared" si="0"/>
        <v>7.9925764397904841E-4</v>
      </c>
    </row>
    <row r="44" spans="2:14">
      <c r="B44" s="7" t="s">
        <v>28</v>
      </c>
      <c r="C44" s="1">
        <f>[2]ATLAS!O46</f>
        <v>2.7033149213209224</v>
      </c>
      <c r="D44" s="20">
        <f t="shared" si="0"/>
        <v>9.0059489884826102E-4</v>
      </c>
    </row>
    <row r="45" spans="2:14">
      <c r="B45" s="22" t="s">
        <v>50</v>
      </c>
      <c r="C45" s="9">
        <f>[2]KAVA!$J$4</f>
        <v>2.0114079179062645</v>
      </c>
      <c r="D45" s="20">
        <f t="shared" si="0"/>
        <v>6.7008978350337634E-4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5.652777071979792E-4</v>
      </c>
    </row>
    <row r="47" spans="2:14">
      <c r="B47" s="22" t="s">
        <v>36</v>
      </c>
      <c r="C47" s="9">
        <f>[2]AMP!$J$4</f>
        <v>1.569437395091541</v>
      </c>
      <c r="D47" s="20">
        <f t="shared" si="0"/>
        <v>5.2284966909830132E-4</v>
      </c>
    </row>
    <row r="48" spans="2:14">
      <c r="B48" s="22" t="s">
        <v>23</v>
      </c>
      <c r="C48" s="9">
        <f>[2]LUNA!J4</f>
        <v>1.2323084564049969</v>
      </c>
      <c r="D48" s="20">
        <f t="shared" si="0"/>
        <v>4.1053696737027864E-4</v>
      </c>
    </row>
    <row r="49" spans="2:4">
      <c r="B49" s="7" t="s">
        <v>25</v>
      </c>
      <c r="C49" s="1">
        <f>[2]POLIS!J4</f>
        <v>1.3115464656808971</v>
      </c>
      <c r="D49" s="20">
        <f t="shared" si="0"/>
        <v>4.3693468610661351E-4</v>
      </c>
    </row>
    <row r="50" spans="2:4">
      <c r="B50" s="22" t="s">
        <v>43</v>
      </c>
      <c r="C50" s="9">
        <f>[2]TRX!$J$4</f>
        <v>0.8907510964386276</v>
      </c>
      <c r="D50" s="20">
        <f t="shared" si="0"/>
        <v>2.9674896079223397E-4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2023-10-31T18:01:36Z</dcterms:modified>
</cp:coreProperties>
</file>