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8" l="1"/>
  <c r="C25"/>
  <c r="C23" l="1"/>
  <c r="C34" l="1"/>
  <c r="C27" l="1"/>
  <c r="C29" l="1"/>
  <c r="C33" l="1"/>
  <c r="C15" l="1"/>
  <c r="C17" l="1"/>
  <c r="C49" l="1"/>
  <c r="C31" l="1"/>
  <c r="C24" l="1"/>
  <c r="C7" l="1"/>
  <c r="M9" l="1"/>
  <c r="D41"/>
  <c r="N8"/>
  <c r="D55"/>
  <c r="D47"/>
  <c r="D7"/>
  <c r="E7" s="1"/>
  <c r="D28"/>
  <c r="D21"/>
  <c r="D45"/>
  <c r="D20"/>
  <c r="D44"/>
  <c r="D49"/>
  <c r="D30"/>
  <c r="D12"/>
  <c r="D33"/>
  <c r="D51"/>
  <c r="D48"/>
  <c r="D50"/>
  <c r="D54"/>
  <c r="D39"/>
  <c r="D42"/>
  <c r="D52"/>
  <c r="Q3"/>
  <c r="D31"/>
  <c r="D38"/>
  <c r="D35"/>
  <c r="D14"/>
  <c r="N9"/>
  <c r="D23"/>
  <c r="D26"/>
  <c r="D13"/>
  <c r="D32"/>
  <c r="D43"/>
  <c r="D37"/>
  <c r="D19"/>
  <c r="M8"/>
  <c r="D22"/>
  <c r="D46"/>
  <c r="D53"/>
  <c r="D18"/>
  <c r="D34"/>
  <c r="D29"/>
  <c r="D17"/>
  <c r="D27"/>
  <c r="D25"/>
  <c r="D16"/>
  <c r="D15"/>
  <c r="D40"/>
  <c r="D36"/>
  <c r="D24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<sst xmlns="http://schemas.openxmlformats.org/spreadsheetml/2006/main" count="107" uniqueCount="67">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</sst>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1364.6821941790961</c:v>
                </c:pt>
                <c:pt idx="1">
                  <c:v>1340.4029942085028</c:v>
                </c:pt>
                <c:pt idx="2">
                  <c:v>571.12</c:v>
                </c:pt>
                <c:pt idx="3">
                  <c:v>299.49215459426472</c:v>
                </c:pt>
                <c:pt idx="4">
                  <c:v>1071.7253786250205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1364.6821941790961</v>
          </cell>
        </row>
      </sheetData>
      <sheetData sheetId="1">
        <row r="4">
          <cell r="J4">
            <v>1340.4029942085028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2.8646610729893505</v>
          </cell>
        </row>
      </sheetData>
      <sheetData sheetId="4">
        <row r="47">
          <cell r="M47">
            <v>111.75</v>
          </cell>
          <cell r="O47">
            <v>2.2635132210891662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3.2828473976214938</v>
          </cell>
        </row>
      </sheetData>
      <sheetData sheetId="8">
        <row r="4">
          <cell r="J4">
            <v>45.986467267934437</v>
          </cell>
        </row>
      </sheetData>
      <sheetData sheetId="9">
        <row r="4">
          <cell r="J4">
            <v>12.119319345768831</v>
          </cell>
        </row>
      </sheetData>
      <sheetData sheetId="10">
        <row r="4">
          <cell r="J4">
            <v>24.51880406721601</v>
          </cell>
        </row>
      </sheetData>
      <sheetData sheetId="11">
        <row r="4">
          <cell r="J4">
            <v>13.860463523061243</v>
          </cell>
        </row>
      </sheetData>
      <sheetData sheetId="12">
        <row r="4">
          <cell r="J4">
            <v>58.020162681711149</v>
          </cell>
        </row>
      </sheetData>
      <sheetData sheetId="13">
        <row r="4">
          <cell r="J4">
            <v>3.5591477155823892</v>
          </cell>
        </row>
      </sheetData>
      <sheetData sheetId="14">
        <row r="4">
          <cell r="J4">
            <v>229.06418316340708</v>
          </cell>
        </row>
      </sheetData>
      <sheetData sheetId="15">
        <row r="4">
          <cell r="J4">
            <v>5.7125497027748509</v>
          </cell>
        </row>
      </sheetData>
      <sheetData sheetId="16">
        <row r="4">
          <cell r="J4">
            <v>38.427318749907997</v>
          </cell>
        </row>
      </sheetData>
      <sheetData sheetId="17">
        <row r="4">
          <cell r="J4">
            <v>5.3264915513500277</v>
          </cell>
        </row>
      </sheetData>
      <sheetData sheetId="18">
        <row r="4">
          <cell r="J4">
            <v>5.7312577991012761</v>
          </cell>
        </row>
      </sheetData>
      <sheetData sheetId="19">
        <row r="4">
          <cell r="J4">
            <v>13.196509751583488</v>
          </cell>
        </row>
      </sheetData>
      <sheetData sheetId="20">
        <row r="4">
          <cell r="J4">
            <v>2.7500519411350073</v>
          </cell>
        </row>
      </sheetData>
      <sheetData sheetId="21">
        <row r="4">
          <cell r="J4">
            <v>14.429806393302636</v>
          </cell>
        </row>
      </sheetData>
      <sheetData sheetId="22">
        <row r="4">
          <cell r="J4">
            <v>9.3315504564240754</v>
          </cell>
        </row>
      </sheetData>
      <sheetData sheetId="23">
        <row r="4">
          <cell r="J4">
            <v>12.25640952920026</v>
          </cell>
        </row>
      </sheetData>
      <sheetData sheetId="24">
        <row r="4">
          <cell r="J4">
            <v>3.5971234136471524</v>
          </cell>
        </row>
      </sheetData>
      <sheetData sheetId="25">
        <row r="4">
          <cell r="J4">
            <v>18.361348566746518</v>
          </cell>
        </row>
      </sheetData>
      <sheetData sheetId="26">
        <row r="4">
          <cell r="J4">
            <v>58.443379921097389</v>
          </cell>
        </row>
      </sheetData>
      <sheetData sheetId="27">
        <row r="4">
          <cell r="J4">
            <v>1.8211707482820558</v>
          </cell>
        </row>
      </sheetData>
      <sheetData sheetId="28">
        <row r="4">
          <cell r="J4">
            <v>34.358663022083263</v>
          </cell>
        </row>
      </sheetData>
      <sheetData sheetId="29">
        <row r="4">
          <cell r="J4">
            <v>41.153713705019804</v>
          </cell>
        </row>
      </sheetData>
      <sheetData sheetId="30">
        <row r="4">
          <cell r="J4">
            <v>2.885450575861042</v>
          </cell>
        </row>
      </sheetData>
      <sheetData sheetId="31">
        <row r="4">
          <cell r="J4">
            <v>4.7645909597063394</v>
          </cell>
        </row>
      </sheetData>
      <sheetData sheetId="32">
        <row r="4">
          <cell r="J4">
            <v>2.8790290857397287</v>
          </cell>
        </row>
      </sheetData>
      <sheetData sheetId="33">
        <row r="4">
          <cell r="J4">
            <v>299.49215459426472</v>
          </cell>
        </row>
      </sheetData>
      <sheetData sheetId="34">
        <row r="4">
          <cell r="J4">
            <v>1.0259552855526881</v>
          </cell>
        </row>
      </sheetData>
      <sheetData sheetId="35">
        <row r="4">
          <cell r="J4">
            <v>13.076721507505313</v>
          </cell>
        </row>
      </sheetData>
      <sheetData sheetId="36">
        <row r="4">
          <cell r="J4">
            <v>19.606241440011853</v>
          </cell>
        </row>
      </sheetData>
      <sheetData sheetId="37">
        <row r="4">
          <cell r="J4">
            <v>18.136324490249038</v>
          </cell>
        </row>
      </sheetData>
      <sheetData sheetId="38">
        <row r="4">
          <cell r="J4">
            <v>15.337356972356947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571.12</f>
        <v>571.12</v>
      </c>
      <c r="P2" t="s">
        <v>8</v>
      </c>
      <c r="Q2" s="10">
        <f>N2+K2+H2</f>
        <v>628.20000000000005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0.13517169356670763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4647.422721606883</v>
      </c>
      <c r="D7" s="20">
        <f>(C7*[1]Feuil1!$K$2-C4)/C4</f>
        <v>0.63036032253749541</v>
      </c>
      <c r="E7" s="31">
        <f>C7-C7/(1+D7)</f>
        <v>1796.8732710574322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1364.6821941790961</v>
      </c>
    </row>
    <row r="9" spans="2:20">
      <c r="M9" s="17" t="str">
        <f>IF(C13&gt;C7*Params!F8,B13,"Others")</f>
        <v>BTC</v>
      </c>
      <c r="N9" s="18">
        <f>IF(C13&gt;C7*0.1,C13,C7)</f>
        <v>1340.4029942085028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571.12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299.49215459426472</v>
      </c>
    </row>
    <row r="12" spans="2:20">
      <c r="B12" s="7" t="s">
        <v>19</v>
      </c>
      <c r="C12" s="1">
        <f>[2]ETH!J4</f>
        <v>1364.6821941790961</v>
      </c>
      <c r="D12" s="20">
        <f>C12/$C$7</f>
        <v>0.29364279428131007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1071.7253786250205</v>
      </c>
    </row>
    <row r="13" spans="2:20">
      <c r="B13" s="7" t="s">
        <v>4</v>
      </c>
      <c r="C13" s="1">
        <f>[2]BTC!J4</f>
        <v>1340.4029942085028</v>
      </c>
      <c r="D13" s="20">
        <f t="shared" ref="D13:D55" si="0">C13/$C$7</f>
        <v>0.28841856540759175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571.12</v>
      </c>
      <c r="D14" s="20">
        <f t="shared" si="0"/>
        <v>0.12288961736679094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299.49215459426472</v>
      </c>
      <c r="D15" s="20">
        <f t="shared" si="0"/>
        <v>6.4442632515837289E-2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229.06418316340708</v>
      </c>
      <c r="D16" s="20">
        <f t="shared" si="0"/>
        <v>4.9288432941216577E-2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2.4045585412415756E-2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1.9365572144227454E-2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1.345907264023808E-2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58.443379921097389</v>
      </c>
      <c r="D20" s="20">
        <f t="shared" si="0"/>
        <v>1.2575438780161175E-2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58.020162681711149</v>
      </c>
      <c r="D21" s="20">
        <f t="shared" si="0"/>
        <v>1.2484373847027675E-2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1.0909272307914801E-2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45.986467267934437</v>
      </c>
      <c r="D23" s="20">
        <f t="shared" si="0"/>
        <v>9.895047217059319E-3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34.358663022083263</v>
      </c>
      <c r="D24" s="20">
        <f t="shared" si="0"/>
        <v>7.3930574170372612E-3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41.153713705019804</v>
      </c>
      <c r="D25" s="20">
        <f t="shared" si="0"/>
        <v>8.8551690195271468E-3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38.427318749907997</v>
      </c>
      <c r="D26" s="20">
        <f t="shared" si="0"/>
        <v>8.268522372895196E-3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24.51880406721601</v>
      </c>
      <c r="D27" s="20">
        <f t="shared" si="0"/>
        <v>5.2757852117094354E-3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19.606241440011853</v>
      </c>
      <c r="D28" s="20">
        <f t="shared" si="0"/>
        <v>4.2187342564854614E-3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18.361348566746518</v>
      </c>
      <c r="D29" s="20">
        <f t="shared" si="0"/>
        <v>3.9508668926070785E-3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1.3728038920019017E-3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13.196509751583488</v>
      </c>
      <c r="D31" s="20">
        <f t="shared" si="0"/>
        <v>2.8395329071810131E-3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13.860463523061243</v>
      </c>
      <c r="D32" s="20">
        <f t="shared" si="0"/>
        <v>2.9823978478697283E-3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14.429806393302636</v>
      </c>
      <c r="D33" s="20">
        <f t="shared" si="0"/>
        <v>3.1049050748526309E-3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13.076721507505313</v>
      </c>
      <c r="D34" s="20">
        <f t="shared" si="0"/>
        <v>2.8137577084840549E-3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12.25640952920026</v>
      </c>
      <c r="D35" s="20">
        <f t="shared" si="0"/>
        <v>2.6372486996324943E-3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12.119319345768831</v>
      </c>
      <c r="D36" s="20">
        <f t="shared" si="0"/>
        <v>2.6077505903268645E-3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18.136324490249038</v>
      </c>
      <c r="D37" s="20">
        <f t="shared" si="0"/>
        <v>3.9024477816337441E-3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15.337356972356947</v>
      </c>
      <c r="D38" s="20">
        <f t="shared" si="0"/>
        <v>3.3001854772216491E-3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2.2593167501598699E-3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9.3315504564240754</v>
      </c>
      <c r="D40" s="20">
        <f t="shared" si="0"/>
        <v>2.0078979286819896E-3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5.7125497027748509</v>
      </c>
      <c r="D41" s="20">
        <f t="shared" si="0"/>
        <v>1.2291865932952386E-3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5.7312577991012761</v>
      </c>
      <c r="D42" s="20">
        <f t="shared" si="0"/>
        <v>1.2332120709518002E-3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5.3264915513500277</v>
      </c>
      <c r="D43" s="20">
        <f t="shared" si="0"/>
        <v>1.1461172934809664E-3</v>
      </c>
    </row>
    <row r="44" spans="2:14">
      <c r="B44" s="22" t="s">
        <v>56</v>
      </c>
      <c r="C44" s="9">
        <f>[2]SHIB!$J$4</f>
        <v>4.7645909597063394</v>
      </c>
      <c r="D44" s="20">
        <f t="shared" si="0"/>
        <v>1.0252114440880782E-3</v>
      </c>
    </row>
    <row r="45" spans="2:14">
      <c r="B45" s="22" t="s">
        <v>23</v>
      </c>
      <c r="C45" s="9">
        <f>[2]LUNA!J4</f>
        <v>3.5971234136471524</v>
      </c>
      <c r="D45" s="20">
        <f t="shared" si="0"/>
        <v>7.7400392198526298E-4</v>
      </c>
    </row>
    <row r="46" spans="2:14">
      <c r="B46" s="22" t="s">
        <v>36</v>
      </c>
      <c r="C46" s="9">
        <f>[2]AMP!$J$4</f>
        <v>3.5591477155823892</v>
      </c>
      <c r="D46" s="20">
        <f t="shared" si="0"/>
        <v>7.6583257620081214E-4</v>
      </c>
    </row>
    <row r="47" spans="2:14">
      <c r="B47" s="22" t="s">
        <v>64</v>
      </c>
      <c r="C47" s="10">
        <f>[2]ACE!$J$4</f>
        <v>3.2828473976214938</v>
      </c>
      <c r="D47" s="20">
        <f t="shared" si="0"/>
        <v>7.0638020130142653E-4</v>
      </c>
    </row>
    <row r="48" spans="2:14">
      <c r="B48" s="22" t="s">
        <v>40</v>
      </c>
      <c r="C48" s="9">
        <f>[2]SHPING!$J$4</f>
        <v>2.8790290857397287</v>
      </c>
      <c r="D48" s="20">
        <f t="shared" si="0"/>
        <v>6.1948939405802143E-4</v>
      </c>
    </row>
    <row r="49" spans="2:4">
      <c r="B49" s="22" t="s">
        <v>62</v>
      </c>
      <c r="C49" s="10">
        <f>[2]SEI!$J$4</f>
        <v>2.885450575861042</v>
      </c>
      <c r="D49" s="20">
        <f t="shared" si="0"/>
        <v>6.2087112550488518E-4</v>
      </c>
    </row>
    <row r="50" spans="2:4">
      <c r="B50" s="22" t="s">
        <v>50</v>
      </c>
      <c r="C50" s="9">
        <f>[2]KAVA!$J$4</f>
        <v>2.7500519411350073</v>
      </c>
      <c r="D50" s="20">
        <f t="shared" si="0"/>
        <v>5.9173699184914149E-4</v>
      </c>
    </row>
    <row r="51" spans="2:4">
      <c r="B51" s="7" t="s">
        <v>25</v>
      </c>
      <c r="C51" s="1">
        <f>[2]POLIS!J4</f>
        <v>2.8646610729893505</v>
      </c>
      <c r="D51" s="20">
        <f t="shared" si="0"/>
        <v>6.1639778530817003E-4</v>
      </c>
    </row>
    <row r="52" spans="2:4">
      <c r="B52" s="7" t="s">
        <v>28</v>
      </c>
      <c r="C52" s="1">
        <f>[2]ATLAS!O47</f>
        <v>2.2635132210891662</v>
      </c>
      <c r="D52" s="20">
        <f t="shared" si="0"/>
        <v>4.8704698424905464E-4</v>
      </c>
    </row>
    <row r="53" spans="2:4">
      <c r="B53" s="22" t="s">
        <v>63</v>
      </c>
      <c r="C53" s="10">
        <f>[2]MEME!$J$4</f>
        <v>1.8211707482820558</v>
      </c>
      <c r="D53" s="20">
        <f t="shared" si="0"/>
        <v>3.918668168090317E-4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3.6510420971848243E-4</v>
      </c>
    </row>
    <row r="55" spans="2:4">
      <c r="B55" s="22" t="s">
        <v>43</v>
      </c>
      <c r="C55" s="9">
        <f>[2]TRX!$J$4</f>
        <v>1.0259552855526881</v>
      </c>
      <c r="D55" s="20">
        <f t="shared" si="0"/>
        <v>2.2075790110135624E-4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2024-01-02T14:20:25Z</dcterms:modified>
</cp:coreProperties>
</file>