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Q2" s="1"/>
  <c r="C27" i="2"/>
  <c r="K2" i="1"/>
  <c r="T2"/>
  <c r="C18" l="1"/>
  <c r="C14" l="1"/>
  <c r="C4"/>
  <c r="C37"/>
  <c r="C22"/>
  <c r="C44" l="1"/>
  <c r="C47" l="1"/>
  <c r="C46" l="1"/>
  <c r="C48"/>
  <c r="C19"/>
  <c r="C20"/>
  <c r="C45" l="1"/>
  <c r="C33" l="1"/>
  <c r="C36" l="1"/>
  <c r="C27"/>
  <c r="C40" l="1"/>
  <c r="C34" l="1"/>
  <c r="C35" l="1"/>
  <c r="C32" l="1"/>
  <c r="C23" l="1"/>
  <c r="C50" l="1"/>
  <c r="C25" l="1"/>
  <c r="C30" l="1"/>
  <c r="C31"/>
  <c r="C29"/>
  <c r="C42" l="1"/>
  <c r="C38" l="1"/>
  <c r="C41" l="1"/>
  <c r="C39" l="1"/>
  <c r="C43" l="1"/>
  <c r="C28" l="1"/>
  <c r="C49" l="1"/>
  <c r="C21" l="1"/>
  <c r="C17" l="1"/>
  <c r="C24" l="1"/>
  <c r="C26" l="1"/>
  <c r="C16" l="1"/>
  <c r="C15" l="1"/>
  <c r="C12" l="1"/>
  <c r="C13"/>
  <c r="C7" l="1"/>
  <c r="M9" s="1"/>
  <c r="N10" l="1"/>
  <c r="M10"/>
  <c r="D36"/>
  <c r="D42"/>
  <c r="D35"/>
  <c r="Q3"/>
  <c r="D49"/>
  <c r="D31"/>
  <c r="D38"/>
  <c r="D34"/>
  <c r="D41"/>
  <c r="D22"/>
  <c r="D45"/>
  <c r="D24"/>
  <c r="D50"/>
  <c r="D19"/>
  <c r="D29"/>
  <c r="D7"/>
  <c r="E7" s="1"/>
  <c r="D21"/>
  <c r="D43"/>
  <c r="D15"/>
  <c r="D12"/>
  <c r="M8"/>
  <c r="D16"/>
  <c r="D18"/>
  <c r="D46"/>
  <c r="D27"/>
  <c r="D33"/>
  <c r="D20"/>
  <c r="D47"/>
  <c r="D26"/>
  <c r="D30"/>
  <c r="D40"/>
  <c r="D48"/>
  <c r="D39"/>
  <c r="D37"/>
  <c r="D14"/>
  <c r="D23"/>
  <c r="D44"/>
  <c r="D17"/>
  <c r="D25"/>
  <c r="D32"/>
  <c r="D28"/>
  <c r="N8"/>
  <c r="N9"/>
  <c r="D13"/>
  <c r="N11" l="1"/>
  <c r="M11"/>
  <c r="N12" l="1"/>
  <c r="M12"/>
  <c r="N13" l="1"/>
  <c r="M13"/>
  <c r="M14" l="1"/>
  <c r="N14"/>
  <c r="N15" l="1"/>
  <c r="M15"/>
  <c r="M16" l="1"/>
  <c r="N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<sst xmlns="http://schemas.openxmlformats.org/spreadsheetml/2006/main" count="102" uniqueCount="62">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</sst>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1286.9856829961784</c:v>
                </c:pt>
                <c:pt idx="1">
                  <c:v>1252.6621998882065</c:v>
                </c:pt>
                <c:pt idx="2">
                  <c:v>293.32</c:v>
                </c:pt>
                <c:pt idx="3">
                  <c:v>241.35052439863875</c:v>
                </c:pt>
                <c:pt idx="4">
                  <c:v>1024.7116865657613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1252.6621998882065</v>
          </cell>
        </row>
      </sheetData>
      <sheetData sheetId="1">
        <row r="4">
          <cell r="J4">
            <v>1286.9856829961784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3.4772836896328432</v>
          </cell>
        </row>
      </sheetData>
      <sheetData sheetId="4">
        <row r="47">
          <cell r="M47">
            <v>123.85</v>
          </cell>
          <cell r="O47">
            <v>1.4280577645311574</v>
          </cell>
        </row>
      </sheetData>
      <sheetData sheetId="5">
        <row r="4">
          <cell r="C4">
            <v>-103.33333333333333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40.692303714849032</v>
          </cell>
        </row>
      </sheetData>
      <sheetData sheetId="8">
        <row r="4">
          <cell r="J4">
            <v>10.20721529722509</v>
          </cell>
        </row>
      </sheetData>
      <sheetData sheetId="9">
        <row r="4">
          <cell r="J4">
            <v>20.121992735121193</v>
          </cell>
        </row>
      </sheetData>
      <sheetData sheetId="10">
        <row r="4">
          <cell r="J4">
            <v>12.099260633445505</v>
          </cell>
        </row>
      </sheetData>
      <sheetData sheetId="11">
        <row r="4">
          <cell r="J4">
            <v>51.252514695659549</v>
          </cell>
        </row>
      </sheetData>
      <sheetData sheetId="12">
        <row r="4">
          <cell r="J4">
            <v>3.3642211461930707</v>
          </cell>
        </row>
      </sheetData>
      <sheetData sheetId="13">
        <row r="4">
          <cell r="J4">
            <v>159.63212368076316</v>
          </cell>
        </row>
      </sheetData>
      <sheetData sheetId="14">
        <row r="4">
          <cell r="J4">
            <v>5.8585742116470572</v>
          </cell>
        </row>
      </sheetData>
      <sheetData sheetId="15">
        <row r="4">
          <cell r="J4">
            <v>42.866059062546931</v>
          </cell>
        </row>
      </sheetData>
      <sheetData sheetId="16">
        <row r="4">
          <cell r="J4">
            <v>6.0956412862929135</v>
          </cell>
        </row>
      </sheetData>
      <sheetData sheetId="17">
        <row r="4">
          <cell r="J4">
            <v>11.004079060023351</v>
          </cell>
        </row>
      </sheetData>
      <sheetData sheetId="18">
        <row r="4">
          <cell r="J4">
            <v>13.384125779711381</v>
          </cell>
        </row>
      </sheetData>
      <sheetData sheetId="19">
        <row r="4">
          <cell r="J4">
            <v>8.1329113425613251</v>
          </cell>
        </row>
      </sheetData>
      <sheetData sheetId="20">
        <row r="4">
          <cell r="J4">
            <v>12.161763612462211</v>
          </cell>
        </row>
      </sheetData>
      <sheetData sheetId="21">
        <row r="4">
          <cell r="J4">
            <v>3.8844256699994695</v>
          </cell>
        </row>
      </sheetData>
      <sheetData sheetId="22">
        <row r="4">
          <cell r="J4">
            <v>26.083709375686663</v>
          </cell>
        </row>
      </sheetData>
      <sheetData sheetId="23">
        <row r="4">
          <cell r="J4">
            <v>46.01734542776439</v>
          </cell>
        </row>
      </sheetData>
      <sheetData sheetId="24">
        <row r="4">
          <cell r="J4">
            <v>39.227046762184266</v>
          </cell>
        </row>
      </sheetData>
      <sheetData sheetId="25">
        <row r="4">
          <cell r="J4">
            <v>42.352022661172057</v>
          </cell>
        </row>
      </sheetData>
      <sheetData sheetId="26">
        <row r="4">
          <cell r="J4">
            <v>4.2976342322724852</v>
          </cell>
        </row>
      </sheetData>
      <sheetData sheetId="27">
        <row r="4">
          <cell r="J4">
            <v>241.35052439863875</v>
          </cell>
        </row>
      </sheetData>
      <sheetData sheetId="28">
        <row r="4">
          <cell r="J4">
            <v>0.97166764797311378</v>
          </cell>
        </row>
      </sheetData>
      <sheetData sheetId="29">
        <row r="4">
          <cell r="J4">
            <v>12.074042671049462</v>
          </cell>
        </row>
      </sheetData>
      <sheetData sheetId="30">
        <row r="4">
          <cell r="J4">
            <v>19.884195433909444</v>
          </cell>
        </row>
      </sheetData>
      <sheetData sheetId="31">
        <row r="4">
          <cell r="J4">
            <v>4.3930745341992683</v>
          </cell>
        </row>
      </sheetData>
      <sheetData sheetId="32">
        <row r="4">
          <cell r="J4">
            <v>2.5442812633560909</v>
          </cell>
        </row>
      </sheetData>
      <sheetData sheetId="33">
        <row r="4">
          <cell r="J4">
            <v>2.5365226261028382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18" sqref="B18:D1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104.41</f>
        <v>104.41</v>
      </c>
      <c r="J2" t="s">
        <v>6</v>
      </c>
      <c r="K2" s="9">
        <f>9.93+37.53+0.82</f>
        <v>48.28</v>
      </c>
      <c r="M2" t="s">
        <v>59</v>
      </c>
      <c r="N2" s="9">
        <f>293.32</f>
        <v>293.32</v>
      </c>
      <c r="P2" t="s">
        <v>8</v>
      </c>
      <c r="Q2" s="10">
        <f>N2+K2+H2</f>
        <v>446.01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0.10790174772663219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4133.4826302346937</v>
      </c>
      <c r="D7" s="20">
        <f>(C7*[1]Feuil1!$K$2-C4)/C4</f>
        <v>0.48193479033086567</v>
      </c>
      <c r="E7" s="31">
        <f>C7-C7/(1+D7)</f>
        <v>1344.235318406737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1286.9856829961784</v>
      </c>
    </row>
    <row r="9" spans="2:20">
      <c r="M9" s="17" t="str">
        <f>IF(C13&gt;C7*[2]Params!F8,B13,"Others")</f>
        <v>ETH</v>
      </c>
      <c r="N9" s="18">
        <f>IF(C13&gt;C7*0.1,C13,C7)</f>
        <v>1252.6621998882065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293.32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241.35052439863875</v>
      </c>
    </row>
    <row r="12" spans="2:20">
      <c r="B12" s="7" t="s">
        <v>4</v>
      </c>
      <c r="C12" s="1">
        <f>[2]BTC!J4</f>
        <v>1286.9856829961784</v>
      </c>
      <c r="D12" s="20">
        <f>C12/$C$7</f>
        <v>0.31135625769476261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1024.7116865657613</v>
      </c>
    </row>
    <row r="13" spans="2:20">
      <c r="B13" s="7" t="s">
        <v>19</v>
      </c>
      <c r="C13" s="1">
        <f>[2]ETH!J4</f>
        <v>1252.6621998882065</v>
      </c>
      <c r="D13" s="20">
        <f t="shared" ref="D13:D50" si="0">C13/$C$7</f>
        <v>0.30305248913482963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293.32</v>
      </c>
      <c r="D14" s="20">
        <f t="shared" si="0"/>
        <v>7.0961952967816308E-2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241.35052439863875</v>
      </c>
      <c r="D15" s="20">
        <f t="shared" si="0"/>
        <v>5.8389146874178392E-2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159.63212368076316</v>
      </c>
      <c r="D16" s="20">
        <f t="shared" si="0"/>
        <v>3.8619280147234938E-2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123.85</v>
      </c>
      <c r="D17" s="20">
        <f t="shared" si="0"/>
        <v>2.9962627420782931E-2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104.41</v>
      </c>
      <c r="D18" s="20">
        <f>C18/$C$7</f>
        <v>2.5259571489737152E-2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22</v>
      </c>
      <c r="C19" s="1">
        <f>-[2]BIGTIME!$C$4</f>
        <v>103.33333333333333</v>
      </c>
      <c r="D19" s="20">
        <f>C19/$C$7</f>
        <v>2.4999097027163797E-2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1.513251792628157E-2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51.252514695659549</v>
      </c>
      <c r="D21" s="20">
        <f t="shared" si="0"/>
        <v>1.2399354075125144E-2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6</v>
      </c>
      <c r="C22" s="1">
        <f>$K$2</f>
        <v>48.28</v>
      </c>
      <c r="D22" s="20">
        <f t="shared" si="0"/>
        <v>1.1680223269078725E-2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46.01734542776439</v>
      </c>
      <c r="D23" s="20">
        <f t="shared" si="0"/>
        <v>1.1132826612398656E-2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42.352022661172057</v>
      </c>
      <c r="D24" s="20">
        <f t="shared" si="0"/>
        <v>1.0246087004547873E-2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42</v>
      </c>
      <c r="C25" s="1">
        <f>[2]DOT!$J$4</f>
        <v>42.866059062546931</v>
      </c>
      <c r="D25" s="20">
        <f t="shared" si="0"/>
        <v>1.0370446158162046E-2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40.692303714849032</v>
      </c>
      <c r="D26" s="20">
        <f t="shared" si="0"/>
        <v>9.8445566015451184E-3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39.227046762184266</v>
      </c>
      <c r="D27" s="20">
        <f t="shared" si="0"/>
        <v>9.4900717557767997E-3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26.083709375686663</v>
      </c>
      <c r="D28" s="20">
        <f t="shared" si="0"/>
        <v>6.3103469178496735E-3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20.121992735121193</v>
      </c>
      <c r="D29" s="20">
        <f t="shared" si="0"/>
        <v>4.8680482138565781E-3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19.884195433909444</v>
      </c>
      <c r="D30" s="20">
        <f t="shared" si="0"/>
        <v>4.81051868670377E-3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12.099260633445505</v>
      </c>
      <c r="D31" s="20">
        <f t="shared" si="0"/>
        <v>2.9271347470882017E-3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13.384125779711381</v>
      </c>
      <c r="D32" s="20">
        <f t="shared" si="0"/>
        <v>3.23797799023325E-3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44</v>
      </c>
      <c r="C33" s="9">
        <f>[2]LTC!$J$4</f>
        <v>12.161763612462211</v>
      </c>
      <c r="D33" s="20">
        <f t="shared" si="0"/>
        <v>2.9422558893810284E-3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12.074042671049462</v>
      </c>
      <c r="D34" s="20">
        <f t="shared" si="0"/>
        <v>2.9210338475194981E-3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11.004079060023351</v>
      </c>
      <c r="D35" s="20">
        <f t="shared" si="0"/>
        <v>2.6621810333816629E-3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10.20721529722509</v>
      </c>
      <c r="D36" s="20">
        <f t="shared" si="0"/>
        <v>2.4693983767014255E-3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2.1773407088174924E-3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8.1329113425613251</v>
      </c>
      <c r="D38" s="20">
        <f t="shared" si="0"/>
        <v>1.9675687719291441E-3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6.0956412862929135</v>
      </c>
      <c r="D39" s="20">
        <f t="shared" si="0"/>
        <v>1.4746986576660201E-3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5.8585742116470572</v>
      </c>
      <c r="D40" s="20">
        <f t="shared" si="0"/>
        <v>1.4173457918497205E-3</v>
      </c>
    </row>
    <row r="41" spans="2:14">
      <c r="B41" s="22" t="s">
        <v>37</v>
      </c>
      <c r="C41" s="9">
        <f>[2]GRT!$J$4</f>
        <v>4.3930745341992683</v>
      </c>
      <c r="D41" s="20">
        <f t="shared" si="0"/>
        <v>1.0628022244646121E-3</v>
      </c>
    </row>
    <row r="42" spans="2:14">
      <c r="B42" s="22" t="s">
        <v>56</v>
      </c>
      <c r="C42" s="9">
        <f>[2]SHIB!$J$4</f>
        <v>4.2976342322724852</v>
      </c>
      <c r="D42" s="20">
        <f t="shared" si="0"/>
        <v>1.0397126628371657E-3</v>
      </c>
    </row>
    <row r="43" spans="2:14">
      <c r="B43" s="22" t="s">
        <v>23</v>
      </c>
      <c r="C43" s="9">
        <f>[2]LUNA!J4</f>
        <v>3.8844256699994695</v>
      </c>
      <c r="D43" s="20">
        <f t="shared" si="0"/>
        <v>9.3974646018505628E-4</v>
      </c>
    </row>
    <row r="44" spans="2:14">
      <c r="B44" s="22" t="s">
        <v>36</v>
      </c>
      <c r="C44" s="9">
        <f>[2]AMP!$J$4</f>
        <v>3.3642211461930707</v>
      </c>
      <c r="D44" s="20">
        <f t="shared" si="0"/>
        <v>8.1389507278564624E-4</v>
      </c>
    </row>
    <row r="45" spans="2:14">
      <c r="B45" s="7" t="s">
        <v>25</v>
      </c>
      <c r="C45" s="1">
        <f>[2]POLIS!J4</f>
        <v>3.4772836896328432</v>
      </c>
      <c r="D45" s="20">
        <f t="shared" si="0"/>
        <v>8.4124792594940877E-4</v>
      </c>
    </row>
    <row r="46" spans="2:14">
      <c r="B46" s="22" t="s">
        <v>40</v>
      </c>
      <c r="C46" s="9">
        <f>[2]SHPING!$J$4</f>
        <v>2.5365226261028382</v>
      </c>
      <c r="D46" s="20">
        <f t="shared" si="0"/>
        <v>6.1365266362781786E-4</v>
      </c>
    </row>
    <row r="47" spans="2:14">
      <c r="B47" s="22" t="s">
        <v>50</v>
      </c>
      <c r="C47" s="9">
        <f>[2]KAVA!$J$4</f>
        <v>2.5442812633560909</v>
      </c>
      <c r="D47" s="20">
        <f t="shared" si="0"/>
        <v>6.1552968548742395E-4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4.1049975330455381E-4</v>
      </c>
    </row>
    <row r="49" spans="2:4">
      <c r="B49" s="7" t="s">
        <v>28</v>
      </c>
      <c r="C49" s="1">
        <f>[2]ATLAS!O47</f>
        <v>1.4280577645311574</v>
      </c>
      <c r="D49" s="20">
        <f t="shared" si="0"/>
        <v>3.4548536725073262E-4</v>
      </c>
    </row>
    <row r="50" spans="2:4">
      <c r="B50" s="22" t="s">
        <v>43</v>
      </c>
      <c r="C50" s="9">
        <f>[2]TRX!$J$4</f>
        <v>0.97166764797311378</v>
      </c>
      <c r="D50" s="20">
        <f t="shared" si="0"/>
        <v>2.3507239170808946E-4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2023-12-07T18:46:06Z</dcterms:modified>
</cp:coreProperties>
</file>