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<sst xmlns="http://schemas.openxmlformats.org/spreadsheetml/2006/main" count="107" uniqueCount="67">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</sst>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1275.3321792036058</c:v>
                </c:pt>
                <c:pt idx="1">
                  <c:v>1308.9380744960522</c:v>
                </c:pt>
                <c:pt idx="2">
                  <c:v>363.44</c:v>
                </c:pt>
                <c:pt idx="3">
                  <c:v>351.13518599012912</c:v>
                </c:pt>
                <c:pt idx="4">
                  <c:v>1055.1098400635044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1308.9380744960522</v>
          </cell>
        </row>
      </sheetData>
      <sheetData sheetId="1">
        <row r="4">
          <cell r="J4">
            <v>1275.3321792036058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3.2412794610400781</v>
          </cell>
        </row>
      </sheetData>
      <sheetData sheetId="4">
        <row r="47">
          <cell r="M47">
            <v>111.01</v>
          </cell>
          <cell r="O47">
            <v>1.9479854386957882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4.1270786701645381</v>
          </cell>
        </row>
      </sheetData>
      <sheetData sheetId="8">
        <row r="4">
          <cell r="J4">
            <v>44.782504692720288</v>
          </cell>
        </row>
      </sheetData>
      <sheetData sheetId="9">
        <row r="4">
          <cell r="J4">
            <v>11.752306268219396</v>
          </cell>
        </row>
      </sheetData>
      <sheetData sheetId="10">
        <row r="4">
          <cell r="J4">
            <v>23.220719806927654</v>
          </cell>
        </row>
      </sheetData>
      <sheetData sheetId="11">
        <row r="4">
          <cell r="J4">
            <v>13.66216379673476</v>
          </cell>
        </row>
      </sheetData>
      <sheetData sheetId="12">
        <row r="4">
          <cell r="J4">
            <v>60.980412726158207</v>
          </cell>
        </row>
      </sheetData>
      <sheetData sheetId="13">
        <row r="4">
          <cell r="J4">
            <v>3.6555026882691868</v>
          </cell>
        </row>
      </sheetData>
      <sheetData sheetId="14">
        <row r="4">
          <cell r="J4">
            <v>192.40729628056897</v>
          </cell>
        </row>
      </sheetData>
      <sheetData sheetId="15">
        <row r="4">
          <cell r="J4">
            <v>5.7088703850209601</v>
          </cell>
        </row>
      </sheetData>
      <sheetData sheetId="16">
        <row r="4">
          <cell r="J4">
            <v>46.861729107436972</v>
          </cell>
        </row>
      </sheetData>
      <sheetData sheetId="17">
        <row r="4">
          <cell r="J4">
            <v>5.9710993675116617</v>
          </cell>
        </row>
      </sheetData>
      <sheetData sheetId="18">
        <row r="4">
          <cell r="J4">
            <v>4.5438195353596882</v>
          </cell>
        </row>
      </sheetData>
      <sheetData sheetId="19">
        <row r="4">
          <cell r="J4">
            <v>14.067834115900103</v>
          </cell>
        </row>
      </sheetData>
      <sheetData sheetId="20">
        <row r="4">
          <cell r="J4">
            <v>2.4629542136413005</v>
          </cell>
        </row>
      </sheetData>
      <sheetData sheetId="21">
        <row r="4">
          <cell r="J4">
            <v>12.980109061581299</v>
          </cell>
        </row>
      </sheetData>
      <sheetData sheetId="22">
        <row r="4">
          <cell r="J4">
            <v>8.3834997974093195</v>
          </cell>
        </row>
      </sheetData>
      <sheetData sheetId="23">
        <row r="4">
          <cell r="J4">
            <v>11.711833879007708</v>
          </cell>
        </row>
      </sheetData>
      <sheetData sheetId="24">
        <row r="4">
          <cell r="J4">
            <v>3.9585909976486127</v>
          </cell>
        </row>
      </sheetData>
      <sheetData sheetId="25">
        <row r="4">
          <cell r="J4">
            <v>20.057751177375422</v>
          </cell>
        </row>
      </sheetData>
      <sheetData sheetId="26">
        <row r="4">
          <cell r="J4">
            <v>49.053680311119408</v>
          </cell>
        </row>
      </sheetData>
      <sheetData sheetId="27">
        <row r="4">
          <cell r="J4">
            <v>1.9847803379513518</v>
          </cell>
        </row>
      </sheetData>
      <sheetData sheetId="28">
        <row r="4">
          <cell r="J4">
            <v>47.321967311581169</v>
          </cell>
        </row>
      </sheetData>
      <sheetData sheetId="29">
        <row r="4">
          <cell r="J4">
            <v>50.173289271069507</v>
          </cell>
        </row>
      </sheetData>
      <sheetData sheetId="30">
        <row r="4">
          <cell r="J4">
            <v>1.9727913742969054</v>
          </cell>
        </row>
      </sheetData>
      <sheetData sheetId="31">
        <row r="4">
          <cell r="J4">
            <v>4.6468851681634318</v>
          </cell>
        </row>
      </sheetData>
      <sheetData sheetId="32">
        <row r="4">
          <cell r="J4">
            <v>2.9105175626650124</v>
          </cell>
        </row>
      </sheetData>
      <sheetData sheetId="33">
        <row r="4">
          <cell r="J4">
            <v>351.13518599012912</v>
          </cell>
        </row>
      </sheetData>
      <sheetData sheetId="34">
        <row r="4">
          <cell r="J4">
            <v>0.97568326462189658</v>
          </cell>
        </row>
      </sheetData>
      <sheetData sheetId="35">
        <row r="4">
          <cell r="J4">
            <v>12.961538919435174</v>
          </cell>
        </row>
      </sheetData>
      <sheetData sheetId="36">
        <row r="4">
          <cell r="J4">
            <v>19.305638996945451</v>
          </cell>
        </row>
      </sheetData>
      <sheetData sheetId="37">
        <row r="4">
          <cell r="J4">
            <v>2.8397847015535072</v>
          </cell>
        </row>
      </sheetData>
      <sheetData sheetId="38">
        <row r="4">
          <cell r="J4">
            <v>3.1811477767093321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11.78+37.53</f>
        <v>49.31</v>
      </c>
      <c r="M2" t="s">
        <v>59</v>
      </c>
      <c r="N2" s="9">
        <f>363.44</f>
        <v>363.44</v>
      </c>
      <c r="P2" t="s">
        <v>8</v>
      </c>
      <c r="Q2" s="10">
        <f>N2+K2+H2</f>
        <v>438.98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0.10082326799297628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4353.9552797532906</v>
      </c>
      <c r="D7" s="20">
        <f>(C7*[1]Feuil1!$K$2-C4)/C4</f>
        <v>0.5441938540374045</v>
      </c>
      <c r="E7" s="31">
        <f>C7-C7/(1+D7)</f>
        <v>1534.3900623619861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1275.3321792036058</v>
      </c>
    </row>
    <row r="9" spans="2:20">
      <c r="M9" s="17" t="str">
        <f>IF(C13&gt;C7*Params!F8,B13,"Others")</f>
        <v>ETH</v>
      </c>
      <c r="N9" s="18">
        <f>IF(C13&gt;C7*0.1,C13,C7)</f>
        <v>1308.9380744960522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363.44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351.13518599012912</v>
      </c>
    </row>
    <row r="12" spans="2:20">
      <c r="B12" s="7" t="s">
        <v>4</v>
      </c>
      <c r="C12" s="1">
        <f>[2]BTC!J4</f>
        <v>1275.3321792036058</v>
      </c>
      <c r="D12" s="20">
        <f>C12/$C$7</f>
        <v>0.29291347688712832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1055.1098400635044</v>
      </c>
    </row>
    <row r="13" spans="2:20">
      <c r="B13" s="7" t="s">
        <v>19</v>
      </c>
      <c r="C13" s="1">
        <f>[2]ETH!J4</f>
        <v>1308.9380744960522</v>
      </c>
      <c r="D13" s="20">
        <f t="shared" ref="D13:D55" si="0">C13/$C$7</f>
        <v>0.30063195195937359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363.44</v>
      </c>
      <c r="D14" s="20">
        <f t="shared" si="0"/>
        <v>8.3473526172871876E-2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351.13518599012912</v>
      </c>
      <c r="D15" s="20">
        <f t="shared" si="0"/>
        <v>8.0647402977006594E-2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192.40729628056897</v>
      </c>
      <c r="D16" s="20">
        <f t="shared" si="0"/>
        <v>4.4191380920998204E-2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2.5496357419245289E-2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2.2967622213535075E-2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1.436624769456619E-2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60.980412726158207</v>
      </c>
      <c r="D20" s="20">
        <f t="shared" si="0"/>
        <v>1.4005750819198482E-2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1.1325334513494146E-2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47.321967311581169</v>
      </c>
      <c r="D22" s="20">
        <f t="shared" si="0"/>
        <v>1.0868730676136524E-2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49.053680311119408</v>
      </c>
      <c r="D23" s="20">
        <f t="shared" si="0"/>
        <v>1.1266463975693143E-2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44.782504692720288</v>
      </c>
      <c r="D24" s="20">
        <f t="shared" si="0"/>
        <v>1.0285476495582613E-2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50.173289271069507</v>
      </c>
      <c r="D25" s="20">
        <f t="shared" si="0"/>
        <v>1.152361153188337E-2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46.861729107436972</v>
      </c>
      <c r="D26" s="20">
        <f t="shared" si="0"/>
        <v>1.0763024904126325E-2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6.0244073066102501E-3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23.220719806927654</v>
      </c>
      <c r="D28" s="20">
        <f t="shared" si="0"/>
        <v>5.3332472005186548E-3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20.057751177375422</v>
      </c>
      <c r="D29" s="20">
        <f t="shared" si="0"/>
        <v>4.6067885149504708E-3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19.305638996945451</v>
      </c>
      <c r="D30" s="20">
        <f t="shared" si="0"/>
        <v>4.4340462307273336E-3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14.067834115900103</v>
      </c>
      <c r="D31" s="20">
        <f t="shared" si="0"/>
        <v>3.2310469933667378E-3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13.66216379673476</v>
      </c>
      <c r="D32" s="20">
        <f t="shared" si="0"/>
        <v>3.1378741670283995E-3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11.752306268219396</v>
      </c>
      <c r="D33" s="20">
        <f t="shared" si="0"/>
        <v>2.6992253050622328E-3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12.961538919435174</v>
      </c>
      <c r="D34" s="20">
        <f t="shared" si="0"/>
        <v>2.9769572920761871E-3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12.980109061581299</v>
      </c>
      <c r="D35" s="20">
        <f t="shared" si="0"/>
        <v>2.9812224121688255E-3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11.711833879007708</v>
      </c>
      <c r="D36" s="20">
        <f t="shared" si="0"/>
        <v>2.6899297596073009E-3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2.4116003324211829E-3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8.3834997974093195</v>
      </c>
      <c r="D38" s="20">
        <f t="shared" si="0"/>
        <v>1.9254905617414509E-3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5.9710993675116617</v>
      </c>
      <c r="D39" s="20">
        <f t="shared" si="0"/>
        <v>1.3714195447248607E-3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5.7088703850209601</v>
      </c>
      <c r="D40" s="20">
        <f t="shared" si="0"/>
        <v>1.3111917826919995E-3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4.6468851681634318</v>
      </c>
      <c r="D41" s="20">
        <f t="shared" si="0"/>
        <v>1.0672790301205712E-3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4.5438195353596882</v>
      </c>
      <c r="D42" s="20">
        <f t="shared" si="0"/>
        <v>1.043607304946218E-3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4.1270786701645381</v>
      </c>
      <c r="D43" s="20">
        <f t="shared" si="0"/>
        <v>9.4789183741877839E-4</v>
      </c>
    </row>
    <row r="44" spans="2:14">
      <c r="B44" s="22" t="s">
        <v>23</v>
      </c>
      <c r="C44" s="9">
        <f>[2]LUNA!J4</f>
        <v>3.9585909976486127</v>
      </c>
      <c r="D44" s="20">
        <f t="shared" si="0"/>
        <v>9.0919422531894254E-4</v>
      </c>
    </row>
    <row r="45" spans="2:14">
      <c r="B45" s="22" t="s">
        <v>36</v>
      </c>
      <c r="C45" s="9">
        <f>[2]AMP!$J$4</f>
        <v>3.6555026882691868</v>
      </c>
      <c r="D45" s="20">
        <f t="shared" si="0"/>
        <v>8.3958204744728553E-4</v>
      </c>
    </row>
    <row r="46" spans="2:14">
      <c r="B46" s="7" t="s">
        <v>25</v>
      </c>
      <c r="C46" s="1">
        <f>[2]POLIS!J4</f>
        <v>3.2412794610400781</v>
      </c>
      <c r="D46" s="20">
        <f t="shared" si="0"/>
        <v>7.4444482149659094E-4</v>
      </c>
    </row>
    <row r="47" spans="2:14">
      <c r="B47" s="22" t="s">
        <v>40</v>
      </c>
      <c r="C47" s="9">
        <f>[2]SHPING!$J$4</f>
        <v>2.9105175626650124</v>
      </c>
      <c r="D47" s="20">
        <f t="shared" si="0"/>
        <v>6.6847667825148903E-4</v>
      </c>
    </row>
    <row r="48" spans="2:14">
      <c r="B48" s="22" t="s">
        <v>50</v>
      </c>
      <c r="C48" s="9">
        <f>[2]KAVA!$J$4</f>
        <v>2.4629542136413005</v>
      </c>
      <c r="D48" s="20">
        <f t="shared" si="0"/>
        <v>5.6568201908147747E-4</v>
      </c>
    </row>
    <row r="49" spans="2:4">
      <c r="B49" s="22" t="s">
        <v>62</v>
      </c>
      <c r="C49" s="10">
        <f>[2]SEI!$J$4</f>
        <v>1.9727913742969054</v>
      </c>
      <c r="D49" s="20">
        <f t="shared" si="0"/>
        <v>4.5310326990971996E-4</v>
      </c>
    </row>
    <row r="50" spans="2:4">
      <c r="B50" s="22" t="s">
        <v>65</v>
      </c>
      <c r="C50" s="10">
        <f>[2]DYDX!$J$4</f>
        <v>3.1811477767093321</v>
      </c>
      <c r="D50" s="20">
        <f t="shared" si="0"/>
        <v>7.3063400340886973E-4</v>
      </c>
    </row>
    <row r="51" spans="2:4">
      <c r="B51" s="22" t="s">
        <v>66</v>
      </c>
      <c r="C51" s="10">
        <f>[2]TIA!$J$4</f>
        <v>2.8397847015535072</v>
      </c>
      <c r="D51" s="20">
        <f t="shared" si="0"/>
        <v>6.5223102193057408E-4</v>
      </c>
    </row>
    <row r="52" spans="2:4">
      <c r="B52" s="7" t="s">
        <v>28</v>
      </c>
      <c r="C52" s="1">
        <f>[2]ATLAS!O47</f>
        <v>1.9479854386957882</v>
      </c>
      <c r="D52" s="20">
        <f t="shared" si="0"/>
        <v>4.4740593633432253E-4</v>
      </c>
    </row>
    <row r="53" spans="2:4">
      <c r="B53" s="22" t="s">
        <v>63</v>
      </c>
      <c r="C53" s="10">
        <f>[2]MEME!$J$4</f>
        <v>1.9847803379513518</v>
      </c>
      <c r="D53" s="20">
        <f t="shared" si="0"/>
        <v>4.558568497891912E-4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3.8971314379144146E-4</v>
      </c>
    </row>
    <row r="55" spans="2:4">
      <c r="B55" s="22" t="s">
        <v>43</v>
      </c>
      <c r="C55" s="9">
        <f>[2]TRX!$J$4</f>
        <v>0.97568326462189658</v>
      </c>
      <c r="D55" s="20">
        <f t="shared" si="0"/>
        <v>2.2409124621904292E-4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2023-12-22T09:54:25Z</dcterms:modified>
</cp:coreProperties>
</file>