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36" l="1"/>
  <c r="C16" l="1"/>
  <c r="C40" l="1"/>
  <c r="C14"/>
  <c r="C42" l="1"/>
  <c r="C38" l="1"/>
  <c r="C19" l="1"/>
  <c r="C17" l="1"/>
  <c r="C44" l="1"/>
  <c r="C7" l="1"/>
  <c r="M8" l="1"/>
  <c r="D34"/>
  <c r="D38"/>
  <c r="N8"/>
  <c r="D45"/>
  <c r="D24"/>
  <c r="D12"/>
  <c r="D35"/>
  <c r="N9"/>
  <c r="D39"/>
  <c r="D50"/>
  <c r="D32"/>
  <c r="D47"/>
  <c r="D49"/>
  <c r="D18"/>
  <c r="D29"/>
  <c r="D15"/>
  <c r="D40"/>
  <c r="D31"/>
  <c r="M9"/>
  <c r="D30"/>
  <c r="D42"/>
  <c r="D41"/>
  <c r="D36"/>
  <c r="D23"/>
  <c r="D14"/>
  <c r="D48"/>
  <c r="Q3"/>
  <c r="D13"/>
  <c r="D7"/>
  <c r="E7" s="1"/>
  <c r="D46"/>
  <c r="D22"/>
  <c r="D19"/>
  <c r="D21"/>
  <c r="D27"/>
  <c r="D37"/>
  <c r="D28"/>
  <c r="D43"/>
  <c r="D26"/>
  <c r="D16"/>
  <c r="D25"/>
  <c r="D33"/>
  <c r="D20"/>
  <c r="D17"/>
  <c r="D44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<sst xmlns="http://schemas.openxmlformats.org/spreadsheetml/2006/main" count="100" uniqueCount="62">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</sst>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1149.7340211565311</c:v>
                </c:pt>
                <c:pt idx="1">
                  <c:v>1119.9220054413031</c:v>
                </c:pt>
                <c:pt idx="2">
                  <c:v>227.48650892804983</c:v>
                </c:pt>
                <c:pt idx="3">
                  <c:v>202.86</c:v>
                </c:pt>
                <c:pt idx="4">
                  <c:v>856.90609770222216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1119.9220054413031</v>
          </cell>
        </row>
      </sheetData>
      <sheetData sheetId="1">
        <row r="4">
          <cell r="J4">
            <v>1149.7340211565311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3.8189146776619673</v>
          </cell>
        </row>
      </sheetData>
      <sheetData sheetId="4">
        <row r="46">
          <cell r="M46">
            <v>104.06999999999998</v>
          </cell>
          <cell r="O46">
            <v>4.1530244425692047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43.927733388528225</v>
          </cell>
        </row>
      </sheetData>
      <sheetData sheetId="8">
        <row r="4">
          <cell r="J4">
            <v>9.0990049280030885</v>
          </cell>
        </row>
      </sheetData>
      <sheetData sheetId="9">
        <row r="4">
          <cell r="J4">
            <v>19.718590884194484</v>
          </cell>
        </row>
      </sheetData>
      <sheetData sheetId="10">
        <row r="4">
          <cell r="J4">
            <v>11.613243213412117</v>
          </cell>
        </row>
      </sheetData>
      <sheetData sheetId="11">
        <row r="4">
          <cell r="J4">
            <v>56.203580295126265</v>
          </cell>
        </row>
      </sheetData>
      <sheetData sheetId="12">
        <row r="4">
          <cell r="J4">
            <v>2.3786244419824349</v>
          </cell>
        </row>
      </sheetData>
      <sheetData sheetId="13">
        <row r="4">
          <cell r="J4">
            <v>155.96135361089716</v>
          </cell>
        </row>
      </sheetData>
      <sheetData sheetId="14">
        <row r="4">
          <cell r="J4">
            <v>5.1446526600533549</v>
          </cell>
        </row>
      </sheetData>
      <sheetData sheetId="15">
        <row r="4">
          <cell r="J4">
            <v>37.8671471907182</v>
          </cell>
        </row>
      </sheetData>
      <sheetData sheetId="16">
        <row r="4">
          <cell r="J4">
            <v>5.6620090508815029</v>
          </cell>
        </row>
      </sheetData>
      <sheetData sheetId="17">
        <row r="4">
          <cell r="J4">
            <v>10.48552403323302</v>
          </cell>
        </row>
      </sheetData>
      <sheetData sheetId="18">
        <row r="4">
          <cell r="J4">
            <v>12.568743829082401</v>
          </cell>
        </row>
      </sheetData>
      <sheetData sheetId="19">
        <row r="4">
          <cell r="J4">
            <v>8.2739259806126508</v>
          </cell>
        </row>
      </sheetData>
      <sheetData sheetId="20">
        <row r="4">
          <cell r="J4">
            <v>11.756198380083466</v>
          </cell>
        </row>
      </sheetData>
      <sheetData sheetId="21">
        <row r="4">
          <cell r="J4">
            <v>3.0912854956011948</v>
          </cell>
        </row>
      </sheetData>
      <sheetData sheetId="22">
        <row r="4">
          <cell r="J4">
            <v>47.678553143759771</v>
          </cell>
        </row>
      </sheetData>
      <sheetData sheetId="23">
        <row r="4">
          <cell r="J4">
            <v>43.975231960774316</v>
          </cell>
        </row>
      </sheetData>
      <sheetData sheetId="24">
        <row r="4">
          <cell r="J4">
            <v>39.592200930104418</v>
          </cell>
        </row>
      </sheetData>
      <sheetData sheetId="25">
        <row r="4">
          <cell r="J4">
            <v>46.595845661089939</v>
          </cell>
        </row>
      </sheetData>
      <sheetData sheetId="26">
        <row r="4">
          <cell r="J4">
            <v>3.6862383020637326</v>
          </cell>
        </row>
      </sheetData>
      <sheetData sheetId="27">
        <row r="4">
          <cell r="J4">
            <v>227.48650892804983</v>
          </cell>
        </row>
      </sheetData>
      <sheetData sheetId="28">
        <row r="4">
          <cell r="J4">
            <v>0.96115316773830972</v>
          </cell>
        </row>
      </sheetData>
      <sheetData sheetId="29">
        <row r="4">
          <cell r="J4">
            <v>11.855248807319255</v>
          </cell>
        </row>
      </sheetData>
      <sheetData sheetId="30">
        <row r="4">
          <cell r="J4">
            <v>18.987309754348427</v>
          </cell>
        </row>
      </sheetData>
      <sheetData sheetId="31">
        <row r="4">
          <cell r="J4">
            <v>4.0528020761344381</v>
          </cell>
        </row>
      </sheetData>
      <sheetData sheetId="32">
        <row r="4">
          <cell r="J4">
            <v>2.3015857693834327</v>
          </cell>
        </row>
      </sheetData>
      <sheetData sheetId="33">
        <row r="4">
          <cell r="J4">
            <v>2.4502039455638664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202.86</v>
      </c>
      <c r="P2" t="s">
        <v>8</v>
      </c>
      <c r="Q2" s="10">
        <f>N2+K2+H2</f>
        <v>242.57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6.7649476144990353E-2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3585.6892591468063</v>
      </c>
      <c r="D7" s="20">
        <f>(C7*[1]Feuil1!$K$2-C4)/C4</f>
        <v>0.32270814691862942</v>
      </c>
      <c r="E7" s="31">
        <f>C7-C7/(1+D7)</f>
        <v>874.81969392941528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1149.7340211565311</v>
      </c>
    </row>
    <row r="9" spans="2:20">
      <c r="M9" s="17" t="str">
        <f>IF(C13&gt;C7*[2]Params!F8,B13,"Others")</f>
        <v>ETH</v>
      </c>
      <c r="N9" s="18">
        <f>IF(C13&gt;C7*0.1,C13,C7)</f>
        <v>1119.9220054413031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227.48650892804983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202.86</v>
      </c>
    </row>
    <row r="12" spans="2:20">
      <c r="B12" s="7" t="s">
        <v>4</v>
      </c>
      <c r="C12" s="1">
        <f>[2]BTC!J4</f>
        <v>1149.7340211565311</v>
      </c>
      <c r="D12" s="20">
        <f>C12/$C$7</f>
        <v>0.32064519205719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856.90609770222216</v>
      </c>
    </row>
    <row r="13" spans="2:20">
      <c r="B13" s="7" t="s">
        <v>19</v>
      </c>
      <c r="C13" s="1">
        <f>[2]ETH!J4</f>
        <v>1119.9220054413031</v>
      </c>
      <c r="D13" s="20">
        <f t="shared" ref="D13:D50" si="0">C13/$C$7</f>
        <v>0.31233102605990515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227.48650892804983</v>
      </c>
      <c r="D14" s="20">
        <f t="shared" si="0"/>
        <v>6.344289549010694E-2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202.86</v>
      </c>
      <c r="D15" s="20">
        <f t="shared" si="0"/>
        <v>5.6574896857701874E-2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155.96135361089716</v>
      </c>
      <c r="D16" s="20">
        <f t="shared" si="0"/>
        <v>4.349550179593846E-2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2.9023708547673433E-2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1.9284995157793968E-2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56.203580295126265</v>
      </c>
      <c r="D19" s="20">
        <f>C19/$C$7</f>
        <v>1.5674414661492327E-2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46.595845661089939</v>
      </c>
      <c r="D20" s="20">
        <f t="shared" si="0"/>
        <v>1.2994948054192835E-2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43.927733388528225</v>
      </c>
      <c r="D21" s="20">
        <f t="shared" si="0"/>
        <v>1.225084780463675E-2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43.975231960774316</v>
      </c>
      <c r="D22" s="20">
        <f t="shared" si="0"/>
        <v>1.2264094510866222E-2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1.1155456345795499E-2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47.678553143759771</v>
      </c>
      <c r="D24" s="20">
        <f t="shared" si="0"/>
        <v>1.3296900455647572E-2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1.1021590869645952E-2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39.592200930104418</v>
      </c>
      <c r="D26" s="20">
        <f t="shared" si="0"/>
        <v>1.1041726727743595E-2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37.8671471907182</v>
      </c>
      <c r="D27" s="20">
        <f t="shared" si="0"/>
        <v>1.0560632685646738E-2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19.718590884194484</v>
      </c>
      <c r="D28" s="20">
        <f t="shared" si="0"/>
        <v>5.4992469952308155E-3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18.987309754348427</v>
      </c>
      <c r="D29" s="20">
        <f t="shared" si="0"/>
        <v>5.295302627218273E-3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12.568743829082401</v>
      </c>
      <c r="D30" s="20">
        <f t="shared" si="0"/>
        <v>3.5052518276703819E-3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11.855248807319255</v>
      </c>
      <c r="D31" s="20">
        <f t="shared" si="0"/>
        <v>3.3062677634648524E-3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11.756198380083466</v>
      </c>
      <c r="D32" s="20">
        <f t="shared" si="0"/>
        <v>3.2786439455383216E-3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11.613243213412117</v>
      </c>
      <c r="D33" s="20">
        <f t="shared" si="0"/>
        <v>3.2387756925081179E-3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10.48552403323302</v>
      </c>
      <c r="D34" s="20">
        <f t="shared" si="0"/>
        <v>2.9242701403880125E-3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9.0990049280030885</v>
      </c>
      <c r="D35" s="20">
        <f t="shared" si="0"/>
        <v>2.537588806612914E-3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8.2739259806126508</v>
      </c>
      <c r="D36" s="20">
        <f t="shared" si="0"/>
        <v>2.3074855021266911E-3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2.0079821422431896E-3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5.6620090508815029</v>
      </c>
      <c r="D38" s="20">
        <f t="shared" si="0"/>
        <v>1.5790573699151903E-3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5.1446526600533549</v>
      </c>
      <c r="D39" s="20">
        <f t="shared" si="0"/>
        <v>1.4347737040876472E-3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4.0528020761344381</v>
      </c>
      <c r="D40" s="20">
        <f t="shared" si="0"/>
        <v>1.1302714159616772E-3</v>
      </c>
    </row>
    <row r="41" spans="2:14">
      <c r="B41" s="22" t="s">
        <v>56</v>
      </c>
      <c r="C41" s="9">
        <f>[2]SHIB!$J$4</f>
        <v>3.6862383020637326</v>
      </c>
      <c r="D41" s="20">
        <f t="shared" si="0"/>
        <v>1.0280417614717823E-3</v>
      </c>
    </row>
    <row r="42" spans="2:14">
      <c r="B42" s="7" t="s">
        <v>28</v>
      </c>
      <c r="C42" s="1">
        <f>[2]ATLAS!O46</f>
        <v>4.1530244425692047</v>
      </c>
      <c r="D42" s="20">
        <f t="shared" si="0"/>
        <v>1.1582220718025613E-3</v>
      </c>
    </row>
    <row r="43" spans="2:14">
      <c r="B43" s="7" t="s">
        <v>25</v>
      </c>
      <c r="C43" s="1">
        <f>[2]POLIS!J4</f>
        <v>3.8189146776619673</v>
      </c>
      <c r="D43" s="20">
        <f t="shared" si="0"/>
        <v>1.0650433993743941E-3</v>
      </c>
    </row>
    <row r="44" spans="2:14">
      <c r="B44" s="22" t="s">
        <v>23</v>
      </c>
      <c r="C44" s="9">
        <f>[2]LUNA!J4</f>
        <v>3.0912854956011948</v>
      </c>
      <c r="D44" s="20">
        <f t="shared" si="0"/>
        <v>8.6211750996424827E-4</v>
      </c>
    </row>
    <row r="45" spans="2:14">
      <c r="B45" s="22" t="s">
        <v>40</v>
      </c>
      <c r="C45" s="9">
        <f>[2]SHPING!$J$4</f>
        <v>2.4502039455638664</v>
      </c>
      <c r="D45" s="20">
        <f t="shared" si="0"/>
        <v>6.833285788258401E-4</v>
      </c>
    </row>
    <row r="46" spans="2:14">
      <c r="B46" s="22" t="s">
        <v>36</v>
      </c>
      <c r="C46" s="9">
        <f>[2]AMP!$J$4</f>
        <v>2.3786244419824349</v>
      </c>
      <c r="D46" s="20">
        <f t="shared" si="0"/>
        <v>6.6336602813943076E-4</v>
      </c>
    </row>
    <row r="47" spans="2:14">
      <c r="B47" s="22" t="s">
        <v>50</v>
      </c>
      <c r="C47" s="9">
        <f>[2]KAVA!$J$4</f>
        <v>2.3015857693834327</v>
      </c>
      <c r="D47" s="20">
        <f t="shared" si="0"/>
        <v>6.4188098941152575E-4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4.7321267331562969E-4</v>
      </c>
    </row>
    <row r="49" spans="2:4">
      <c r="B49" s="22" t="s">
        <v>43</v>
      </c>
      <c r="C49" s="9">
        <f>[2]TRX!$J$4</f>
        <v>0.96115316773830972</v>
      </c>
      <c r="D49" s="20">
        <f t="shared" si="0"/>
        <v>2.6805255510819429E-4</v>
      </c>
    </row>
    <row r="50" spans="2:4">
      <c r="B50" s="7" t="s">
        <v>5</v>
      </c>
      <c r="C50" s="1">
        <f>H$2</f>
        <v>0.19</v>
      </c>
      <c r="D50" s="20">
        <f t="shared" si="0"/>
        <v>5.2988417642528622E-5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2023-12-02T13:14:54Z</dcterms:modified>
</cp:coreProperties>
</file>