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41" l="1"/>
  <c r="C37"/>
  <c r="C26"/>
  <c r="C20"/>
  <c r="C40" l="1"/>
  <c r="C31" l="1"/>
  <c r="C35" l="1"/>
  <c r="C36" l="1"/>
  <c r="C33" l="1"/>
  <c r="C38" l="1"/>
  <c r="C34" l="1"/>
  <c r="C27" l="1"/>
  <c r="C25"/>
  <c r="C21"/>
  <c r="C15"/>
  <c r="C22"/>
  <c r="C29"/>
  <c r="C50" l="1"/>
  <c r="C13"/>
  <c r="C12"/>
  <c r="C14"/>
  <c r="C23" l="1"/>
  <c r="C24" l="1"/>
  <c r="C7" s="1"/>
  <c r="D40" s="1"/>
  <c r="D33"/>
  <c r="D21"/>
  <c r="D13"/>
  <c r="D29"/>
  <c r="D36"/>
  <c r="D31"/>
  <c r="D14"/>
  <c r="D49"/>
  <c r="N9"/>
  <c r="D15"/>
  <c r="D30"/>
  <c r="D44"/>
  <c r="D34"/>
  <c r="D42"/>
  <c r="D25"/>
  <c r="D23"/>
  <c r="M8"/>
  <c r="N8"/>
  <c r="D12"/>
  <c r="D48" l="1"/>
  <c r="D28"/>
  <c r="D27"/>
  <c r="D35"/>
  <c r="D24"/>
  <c r="D39"/>
  <c r="D50"/>
  <c r="D18"/>
  <c r="D38"/>
  <c r="M9"/>
  <c r="M10" s="1"/>
  <c r="D22"/>
  <c r="Q3"/>
  <c r="D16"/>
  <c r="D41"/>
  <c r="D37"/>
  <c r="D20"/>
  <c r="D32"/>
  <c r="D17"/>
  <c r="D43"/>
  <c r="D45"/>
  <c r="D19"/>
  <c r="D7"/>
  <c r="E7" s="1"/>
  <c r="D47"/>
  <c r="D26"/>
  <c r="D46"/>
  <c r="N10"/>
  <c r="M11" l="1"/>
  <c r="N11"/>
  <c r="M12" l="1"/>
  <c r="N12"/>
  <c r="M13" l="1"/>
  <c r="N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M26" l="1"/>
  <c r="N26"/>
  <c r="N27" l="1"/>
  <c r="M27"/>
  <c r="M28" l="1"/>
  <c r="N28"/>
  <c r="N29" l="1"/>
  <c r="M29"/>
  <c r="N30" l="1"/>
  <c r="M30"/>
  <c r="N31" l="1"/>
  <c r="M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<sst xmlns="http://schemas.openxmlformats.org/spreadsheetml/2006/main" count="100" uniqueCount="62">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</sst>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1029.648364481443</c:v>
                </c:pt>
                <c:pt idx="1">
                  <c:v>978.1391332341251</c:v>
                </c:pt>
                <c:pt idx="2">
                  <c:v>214.39950062320011</c:v>
                </c:pt>
                <c:pt idx="3">
                  <c:v>801.04394191437416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978.1391332341251</v>
          </cell>
        </row>
      </sheetData>
      <sheetData sheetId="1">
        <row r="4">
          <cell r="J4">
            <v>1029.648364481443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1.5673721336329896</v>
          </cell>
        </row>
      </sheetData>
      <sheetData sheetId="4">
        <row r="46">
          <cell r="M46">
            <v>82.26</v>
          </cell>
          <cell r="O46">
            <v>3.4034544096843131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36.894458078503192</v>
          </cell>
        </row>
      </sheetData>
      <sheetData sheetId="8">
        <row r="4">
          <cell r="J4">
            <v>7.1294765947124361</v>
          </cell>
        </row>
      </sheetData>
      <sheetData sheetId="9">
        <row r="4">
          <cell r="J4">
            <v>16.689971532291807</v>
          </cell>
        </row>
      </sheetData>
      <sheetData sheetId="10">
        <row r="4">
          <cell r="J4">
            <v>9.461613365933367</v>
          </cell>
        </row>
      </sheetData>
      <sheetData sheetId="11">
        <row r="4">
          <cell r="J4">
            <v>38.635156023753176</v>
          </cell>
        </row>
      </sheetData>
      <sheetData sheetId="12">
        <row r="4">
          <cell r="J4">
            <v>1.6429281594186642</v>
          </cell>
        </row>
      </sheetData>
      <sheetData sheetId="13">
        <row r="4">
          <cell r="J4">
            <v>157.87049646642103</v>
          </cell>
        </row>
      </sheetData>
      <sheetData sheetId="14">
        <row r="4">
          <cell r="J4">
            <v>4.1832490845772501</v>
          </cell>
        </row>
      </sheetData>
      <sheetData sheetId="15">
        <row r="4">
          <cell r="J4">
            <v>31.684215830434322</v>
          </cell>
        </row>
      </sheetData>
      <sheetData sheetId="16">
        <row r="4">
          <cell r="J4">
            <v>4.0493139209986779</v>
          </cell>
        </row>
      </sheetData>
      <sheetData sheetId="17">
        <row r="4">
          <cell r="J4">
            <v>8.7091798705684429</v>
          </cell>
        </row>
      </sheetData>
      <sheetData sheetId="18">
        <row r="4">
          <cell r="J4">
            <v>10.011231786042558</v>
          </cell>
        </row>
      </sheetData>
      <sheetData sheetId="19">
        <row r="4">
          <cell r="J4">
            <v>9.0606516328422195</v>
          </cell>
        </row>
      </sheetData>
      <sheetData sheetId="20">
        <row r="4">
          <cell r="J4">
            <v>11.391757007490421</v>
          </cell>
        </row>
      </sheetData>
      <sheetData sheetId="21">
        <row r="4">
          <cell r="J4">
            <v>1.1487766678230598</v>
          </cell>
        </row>
      </sheetData>
      <sheetData sheetId="22">
        <row r="4">
          <cell r="J4">
            <v>21.683769100834162</v>
          </cell>
        </row>
      </sheetData>
      <sheetData sheetId="23">
        <row r="4">
          <cell r="J4">
            <v>36.39421736714538</v>
          </cell>
        </row>
      </sheetData>
      <sheetData sheetId="24">
        <row r="4">
          <cell r="J4">
            <v>32.841883306323396</v>
          </cell>
        </row>
      </sheetData>
      <sheetData sheetId="25">
        <row r="4">
          <cell r="J4">
            <v>34.888150865027775</v>
          </cell>
        </row>
      </sheetData>
      <sheetData sheetId="26">
        <row r="4">
          <cell r="J4">
            <v>3.4448072179683078</v>
          </cell>
        </row>
      </sheetData>
      <sheetData sheetId="27">
        <row r="4">
          <cell r="J4">
            <v>214.39950062320011</v>
          </cell>
        </row>
      </sheetData>
      <sheetData sheetId="28">
        <row r="4">
          <cell r="J4">
            <v>0.90645493887953266</v>
          </cell>
        </row>
      </sheetData>
      <sheetData sheetId="29">
        <row r="4">
          <cell r="J4">
            <v>9.0452908661336355</v>
          </cell>
        </row>
      </sheetData>
      <sheetData sheetId="30">
        <row r="4">
          <cell r="J4">
            <v>18.95143099734404</v>
          </cell>
        </row>
      </sheetData>
      <sheetData sheetId="31">
        <row r="4">
          <cell r="J4">
            <v>4.9443245559061575</v>
          </cell>
        </row>
      </sheetData>
      <sheetData sheetId="32">
        <row r="4">
          <cell r="J4">
            <v>1.9687031195734603</v>
          </cell>
        </row>
      </sheetData>
      <sheetData sheetId="33">
        <row r="4">
          <cell r="J4">
            <v>2.2469306176960808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108.12</f>
        <v>108.12</v>
      </c>
      <c r="P2" t="s">
        <v>8</v>
      </c>
      <c r="Q2" s="10">
        <f>N2+K2+H2</f>
        <v>125.28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4.108228304852312E-2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3049.4897241233953</v>
      </c>
      <c r="D7" s="20">
        <f>(C7*[1]Feuil1!$K$2-C4)/C4</f>
        <v>0.11268470286779858</v>
      </c>
      <c r="E7" s="31">
        <f>C7-C7/(1+D7)</f>
        <v>308.83038346405465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1029.648364481443</v>
      </c>
    </row>
    <row r="9" spans="2:20">
      <c r="M9" s="17" t="str">
        <f>IF(C13&gt;C7*[2]Params!F8,B13,"Others")</f>
        <v>ETH</v>
      </c>
      <c r="N9" s="18">
        <f>IF(C13&gt;C7*0.1,C13,C7)</f>
        <v>978.1391332341251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214.39950062320011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801.04394191437416</v>
      </c>
    </row>
    <row r="12" spans="2:20">
      <c r="B12" s="7" t="s">
        <v>4</v>
      </c>
      <c r="C12" s="1">
        <f>[2]BTC!J4</f>
        <v>1029.648364481443</v>
      </c>
      <c r="D12" s="20">
        <f>C12/$C$7</f>
        <v>0.33764611709830411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978.1391332341251</v>
      </c>
      <c r="D13" s="20">
        <f t="shared" ref="D13:D50" si="0">C13/$C$7</f>
        <v>0.32075501861718864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214.39950062320011</v>
      </c>
      <c r="D14" s="20">
        <f t="shared" si="0"/>
        <v>7.0306680795532525E-2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157.87049646642103</v>
      </c>
      <c r="D15" s="20">
        <f t="shared" si="0"/>
        <v>5.176947973215499E-2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108.12</v>
      </c>
      <c r="D16" s="20">
        <f t="shared" si="0"/>
        <v>3.5455112094558747E-2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2.6975004817780267E-2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2.2675924910643151E-2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0.19</v>
      </c>
      <c r="D19" s="20">
        <f>C19/$C$7</f>
        <v>6.230550590053794E-5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32.841883306323396</v>
      </c>
      <c r="D20" s="20">
        <f t="shared" si="0"/>
        <v>1.0769632390141635E-2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36.39421736714538</v>
      </c>
      <c r="D21" s="20">
        <f t="shared" si="0"/>
        <v>1.1934526973232298E-2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38.635156023753176</v>
      </c>
      <c r="D22" s="20">
        <f t="shared" si="0"/>
        <v>1.2669383903190301E-2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36.894458078503192</v>
      </c>
      <c r="D23" s="20">
        <f t="shared" si="0"/>
        <v>1.2098567765828053E-2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31.684215830434322</v>
      </c>
      <c r="D24" s="20">
        <f t="shared" si="0"/>
        <v>1.039000577040549E-2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34.888150865027775</v>
      </c>
      <c r="D25" s="20">
        <f t="shared" si="0"/>
        <v>1.144065205042024E-2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21.683769100834162</v>
      </c>
      <c r="D26" s="20">
        <f t="shared" si="0"/>
        <v>7.110622124515395E-3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18.95143099734404</v>
      </c>
      <c r="D27" s="20">
        <f t="shared" si="0"/>
        <v>6.2146236622560875E-3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5.5648654480638347E-3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16.689971532291807</v>
      </c>
      <c r="D29" s="20">
        <f t="shared" si="0"/>
        <v>5.4730374725527227E-3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7.4329375460290871E-3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9.0606516328422195</v>
      </c>
      <c r="D31" s="20">
        <f t="shared" si="0"/>
        <v>2.9712025461724714E-3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11.391757007490421</v>
      </c>
      <c r="D32" s="20">
        <f t="shared" si="0"/>
        <v>3.735627281303625E-3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10.011231786042558</v>
      </c>
      <c r="D33" s="20">
        <f t="shared" si="0"/>
        <v>3.2829203216680394E-3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9.461613365933367</v>
      </c>
      <c r="D34" s="20">
        <f t="shared" si="0"/>
        <v>3.1026874073672105E-3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9.0452908661336355</v>
      </c>
      <c r="D35" s="20">
        <f t="shared" si="0"/>
        <v>2.9661653864840585E-3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8.7091798705684429</v>
      </c>
      <c r="D36" s="20">
        <f t="shared" si="0"/>
        <v>2.8559466200765702E-3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7.1294765947124361</v>
      </c>
      <c r="D37" s="20">
        <f t="shared" si="0"/>
        <v>2.3379244528400145E-3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4.9443245559061575</v>
      </c>
      <c r="D38" s="20">
        <f t="shared" si="0"/>
        <v>1.621361277853609E-3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1.7707880624363414E-3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4.1832490845772501</v>
      </c>
      <c r="D40" s="20">
        <f t="shared" si="0"/>
        <v>1.3717865816976198E-3</v>
      </c>
    </row>
    <row r="41" spans="2:14">
      <c r="B41" s="22" t="s">
        <v>33</v>
      </c>
      <c r="C41" s="1">
        <f>[2]EGLD!$J$4</f>
        <v>4.0493139209986779</v>
      </c>
      <c r="D41" s="20">
        <f t="shared" si="0"/>
        <v>1.3278660652521765E-3</v>
      </c>
    </row>
    <row r="42" spans="2:14">
      <c r="B42" s="22" t="s">
        <v>56</v>
      </c>
      <c r="C42" s="9">
        <f>[2]SHIB!$J$4</f>
        <v>3.4448072179683078</v>
      </c>
      <c r="D42" s="20">
        <f t="shared" si="0"/>
        <v>1.1296339812912634E-3</v>
      </c>
    </row>
    <row r="43" spans="2:14">
      <c r="B43" s="22" t="s">
        <v>40</v>
      </c>
      <c r="C43" s="9">
        <f>[2]SHPING!$J$4</f>
        <v>2.2469306176960808</v>
      </c>
      <c r="D43" s="20">
        <f t="shared" si="0"/>
        <v>7.368218360998027E-4</v>
      </c>
    </row>
    <row r="44" spans="2:14">
      <c r="B44" s="7" t="s">
        <v>28</v>
      </c>
      <c r="C44" s="1">
        <f>[2]ATLAS!O46</f>
        <v>3.4034544096843131</v>
      </c>
      <c r="D44" s="20">
        <f t="shared" si="0"/>
        <v>1.1160734147620938E-3</v>
      </c>
    </row>
    <row r="45" spans="2:14">
      <c r="B45" s="22" t="s">
        <v>50</v>
      </c>
      <c r="C45" s="9">
        <f>[2]KAVA!$J$4</f>
        <v>1.9687031195734603</v>
      </c>
      <c r="D45" s="20">
        <f t="shared" si="0"/>
        <v>6.4558444122627193E-4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5.5641886135155262E-4</v>
      </c>
    </row>
    <row r="47" spans="2:14">
      <c r="B47" s="22" t="s">
        <v>36</v>
      </c>
      <c r="C47" s="9">
        <f>[2]AMP!$J$4</f>
        <v>1.6429281594186642</v>
      </c>
      <c r="D47" s="20">
        <f t="shared" si="0"/>
        <v>5.3875510595168159E-4</v>
      </c>
    </row>
    <row r="48" spans="2:14">
      <c r="B48" s="22" t="s">
        <v>23</v>
      </c>
      <c r="C48" s="9">
        <f>[2]LUNA!J4</f>
        <v>1.1487766678230598</v>
      </c>
      <c r="D48" s="20">
        <f t="shared" si="0"/>
        <v>3.7671111292342084E-4</v>
      </c>
    </row>
    <row r="49" spans="2:4">
      <c r="B49" s="7" t="s">
        <v>25</v>
      </c>
      <c r="C49" s="1">
        <f>[2]POLIS!J4</f>
        <v>1.5673721336329896</v>
      </c>
      <c r="D49" s="20">
        <f t="shared" si="0"/>
        <v>5.1397849326531033E-4</v>
      </c>
    </row>
    <row r="50" spans="2:4">
      <c r="B50" s="22" t="s">
        <v>43</v>
      </c>
      <c r="C50" s="9">
        <f>[2]TRX!$J$4</f>
        <v>0.90645493887953266</v>
      </c>
      <c r="D50" s="20">
        <f t="shared" si="0"/>
        <v>2.9724807127858146E-4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2023-11-03T23:14:38Z</dcterms:modified>
</cp:coreProperties>
</file>