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7" l="1"/>
  <c r="M8" s="1"/>
  <c r="D19" l="1"/>
  <c r="D43"/>
  <c r="D15"/>
  <c r="D14"/>
  <c r="D35"/>
  <c r="D7"/>
  <c r="E7" s="1"/>
  <c r="D34"/>
  <c r="D23"/>
  <c r="D49"/>
  <c r="D16"/>
  <c r="D39"/>
  <c r="D28"/>
  <c r="D50"/>
  <c r="M9"/>
  <c r="D46"/>
  <c r="D40"/>
  <c r="D24"/>
  <c r="D17"/>
  <c r="D42"/>
  <c r="D48"/>
  <c r="D31"/>
  <c r="D13"/>
  <c r="D44"/>
  <c r="Q3"/>
  <c r="D25"/>
  <c r="D18"/>
  <c r="D22"/>
  <c r="D36"/>
  <c r="D47"/>
  <c r="D29"/>
  <c r="N9"/>
  <c r="D27"/>
  <c r="D32"/>
  <c r="D33"/>
  <c r="D45"/>
  <c r="D38"/>
  <c r="D26"/>
  <c r="D41"/>
  <c r="D30"/>
  <c r="D37"/>
  <c r="D20"/>
  <c r="D21"/>
  <c r="D12"/>
  <c r="N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<sst xmlns="http://schemas.openxmlformats.org/spreadsheetml/2006/main" count="97" uniqueCount="60">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</sst>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838.07823126858307</c:v>
                </c:pt>
                <c:pt idx="1">
                  <c:v>754.2039005412953</c:v>
                </c:pt>
                <c:pt idx="2">
                  <c:v>152.61028831531101</c:v>
                </c:pt>
                <c:pt idx="3">
                  <c:v>580.6843427445541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838.07823126858307</v>
          </cell>
        </row>
      </sheetData>
      <sheetData sheetId="1">
        <row r="4">
          <cell r="J4">
            <v>754.2039005412953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0.69426222411164529</v>
          </cell>
        </row>
      </sheetData>
      <sheetData sheetId="4">
        <row r="46">
          <cell r="M46">
            <v>70.349999999999994</v>
          </cell>
          <cell r="O46">
            <v>1.1236445243832431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25.623822258700731</v>
          </cell>
        </row>
      </sheetData>
      <sheetData sheetId="8">
        <row r="4">
          <cell r="J4">
            <v>5.9101284273509087</v>
          </cell>
        </row>
      </sheetData>
      <sheetData sheetId="9">
        <row r="4">
          <cell r="J4">
            <v>12.69659748571144</v>
          </cell>
        </row>
      </sheetData>
      <sheetData sheetId="10">
        <row r="4">
          <cell r="J4">
            <v>8.2347147551707494</v>
          </cell>
        </row>
      </sheetData>
      <sheetData sheetId="11">
        <row r="4">
          <cell r="J4">
            <v>26.918008809113257</v>
          </cell>
        </row>
      </sheetData>
      <sheetData sheetId="12">
        <row r="4">
          <cell r="J4">
            <v>1.750817591092791</v>
          </cell>
        </row>
      </sheetData>
      <sheetData sheetId="13">
        <row r="4">
          <cell r="J4">
            <v>126.55205621284541</v>
          </cell>
        </row>
      </sheetData>
      <sheetData sheetId="14">
        <row r="4">
          <cell r="J4">
            <v>3.8658199131131612</v>
          </cell>
        </row>
      </sheetData>
      <sheetData sheetId="15">
        <row r="4">
          <cell r="J4">
            <v>25.700501917169614</v>
          </cell>
        </row>
      </sheetData>
      <sheetData sheetId="16">
        <row r="4">
          <cell r="J4">
            <v>3.0344521280626333</v>
          </cell>
        </row>
      </sheetData>
      <sheetData sheetId="17">
        <row r="4">
          <cell r="J4">
            <v>5.5368049432908917</v>
          </cell>
        </row>
      </sheetData>
      <sheetData sheetId="18">
        <row r="4">
          <cell r="J4">
            <v>6.9341032708101524</v>
          </cell>
        </row>
      </sheetData>
      <sheetData sheetId="19">
        <row r="4">
          <cell r="J4">
            <v>7.3668138576613682</v>
          </cell>
        </row>
      </sheetData>
      <sheetData sheetId="20">
        <row r="4">
          <cell r="J4">
            <v>10.450296990174953</v>
          </cell>
        </row>
      </sheetData>
      <sheetData sheetId="21">
        <row r="4">
          <cell r="J4">
            <v>1.0033398008703043</v>
          </cell>
        </row>
      </sheetData>
      <sheetData sheetId="22">
        <row r="4">
          <cell r="J4">
            <v>20.046335195790164</v>
          </cell>
        </row>
      </sheetData>
      <sheetData sheetId="23">
        <row r="4">
          <cell r="J4">
            <v>26.406267260325098</v>
          </cell>
        </row>
      </sheetData>
      <sheetData sheetId="24">
        <row r="4">
          <cell r="J4">
            <v>20.273692034387683</v>
          </cell>
        </row>
      </sheetData>
      <sheetData sheetId="25">
        <row r="4">
          <cell r="J4">
            <v>23.054380239505281</v>
          </cell>
        </row>
      </sheetData>
      <sheetData sheetId="26">
        <row r="4">
          <cell r="J4">
            <v>3.3802407026599459</v>
          </cell>
        </row>
      </sheetData>
      <sheetData sheetId="27">
        <row r="4">
          <cell r="J4">
            <v>152.61028831531101</v>
          </cell>
        </row>
      </sheetData>
      <sheetData sheetId="28">
        <row r="4">
          <cell r="J4">
            <v>0.71326189108627125</v>
          </cell>
        </row>
      </sheetData>
      <sheetData sheetId="29">
        <row r="4">
          <cell r="J4">
            <v>7.4283043138580629</v>
          </cell>
        </row>
      </sheetData>
      <sheetData sheetId="30">
        <row r="4">
          <cell r="J4">
            <v>17.135694859575391</v>
          </cell>
        </row>
      </sheetData>
      <sheetData sheetId="31">
        <row r="4">
          <cell r="J4">
            <v>3.5376886003413737</v>
          </cell>
        </row>
      </sheetData>
      <sheetData sheetId="32">
        <row r="4">
          <cell r="J4">
            <v>1.8717881361936304</v>
          </cell>
        </row>
      </sheetData>
      <sheetData sheetId="33">
        <row r="4">
          <cell r="J4">
            <v>3.514011524652934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1.8165191592653909E-2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2347.8970635932001</v>
      </c>
      <c r="D7" s="20">
        <f>(C7*[1]Feuil1!$K$2-C4)/C4</f>
        <v>-0.10752450799088886</v>
      </c>
      <c r="E7" s="31">
        <f>C7-C7/(1+D7)</f>
        <v>-282.87216717603087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838.07823126858307</v>
      </c>
    </row>
    <row r="9" spans="2:20">
      <c r="M9" s="17" t="str">
        <f>IF(C13&gt;C7*[2]Params!F8,B13,"Others")</f>
        <v>BTC</v>
      </c>
      <c r="N9" s="18">
        <f>IF(C13&gt;C7*0.1,C13,C7)</f>
        <v>754.2039005412953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152.61028831531101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580.6843427445541</v>
      </c>
    </row>
    <row r="12" spans="2:20">
      <c r="B12" s="7" t="s">
        <v>19</v>
      </c>
      <c r="C12" s="1">
        <f>[2]ETH!J4</f>
        <v>838.07823126858307</v>
      </c>
      <c r="D12" s="20">
        <f>C12/$C$7</f>
        <v>0.35694845581773327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754.2039005412953</v>
      </c>
      <c r="D13" s="20">
        <f t="shared" ref="D13:D50" si="0">C13/$C$7</f>
        <v>0.32122528378099702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152.61028831531101</v>
      </c>
      <c r="D14" s="20">
        <f t="shared" si="0"/>
        <v>6.4998713394086208E-2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126.55205621284541</v>
      </c>
      <c r="D15" s="20">
        <f t="shared" si="0"/>
        <v>5.3900172275513351E-2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2.9962983084248593E-2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2.9451887423962906E-2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26.918008809113257</v>
      </c>
      <c r="D18" s="20">
        <f>C18/$C$7</f>
        <v>1.1464731238224807E-2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26.406267260325098</v>
      </c>
      <c r="D19" s="20">
        <f>C19/$C$7</f>
        <v>1.1246773834246885E-2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25.700501917169614</v>
      </c>
      <c r="D20" s="20">
        <f t="shared" si="0"/>
        <v>1.0946179164191211E-2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25.623822258700731</v>
      </c>
      <c r="D21" s="20">
        <f t="shared" si="0"/>
        <v>1.0913520296961516E-2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23.054380239505281</v>
      </c>
      <c r="D22" s="20">
        <f t="shared" si="0"/>
        <v>9.819161409156103E-3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20.046335195790164</v>
      </c>
      <c r="D23" s="20">
        <f t="shared" si="0"/>
        <v>8.5379957693338723E-3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20.273692034387683</v>
      </c>
      <c r="D24" s="20">
        <f t="shared" si="0"/>
        <v>8.6348300139534265E-3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5.5368696530949781E-3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17.135694859575391</v>
      </c>
      <c r="D26" s="20">
        <f t="shared" si="0"/>
        <v>7.2983160655906614E-3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12.69659748571144</v>
      </c>
      <c r="D27" s="20">
        <f t="shared" si="0"/>
        <v>5.4076465627844366E-3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7.0147879374210988E-3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5.3835409550092713E-3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5.7668627002235382E-3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10.450296990174953</v>
      </c>
      <c r="D31" s="20">
        <f t="shared" si="0"/>
        <v>4.450917866979192E-3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8.2347147551707494</v>
      </c>
      <c r="D32" s="20">
        <f t="shared" si="0"/>
        <v>3.5072724792152591E-3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7.4283043138580629</v>
      </c>
      <c r="D33" s="20">
        <f t="shared" si="0"/>
        <v>3.1638117484119404E-3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7.3668138576613682</v>
      </c>
      <c r="D34" s="20">
        <f t="shared" si="0"/>
        <v>3.1376221606526753E-3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6.9341032708101524</v>
      </c>
      <c r="D35" s="20">
        <f t="shared" si="0"/>
        <v>2.9533250747365665E-3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5.9101284273509087</v>
      </c>
      <c r="D36" s="20">
        <f t="shared" si="0"/>
        <v>2.5172008257917842E-3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5.5368049432908917</v>
      </c>
      <c r="D37" s="20">
        <f t="shared" si="0"/>
        <v>2.3581974819702769E-3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2.2999304712856064E-3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3.8658199131131612</v>
      </c>
      <c r="D39" s="20">
        <f t="shared" si="0"/>
        <v>1.6465031508651176E-3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3.5376886003413737</v>
      </c>
      <c r="D40" s="20">
        <f t="shared" si="0"/>
        <v>1.5067477425638616E-3</v>
      </c>
    </row>
    <row r="41" spans="2:14">
      <c r="B41" s="22" t="s">
        <v>56</v>
      </c>
      <c r="C41" s="9">
        <f>[2]SHIB!$J$4</f>
        <v>3.3802407026599459</v>
      </c>
      <c r="D41" s="20">
        <f t="shared" si="0"/>
        <v>1.4396886282087924E-3</v>
      </c>
    </row>
    <row r="42" spans="2:14">
      <c r="B42" s="22" t="s">
        <v>33</v>
      </c>
      <c r="C42" s="1">
        <f>[2]EGLD!$J$4</f>
        <v>3.0344521280626333</v>
      </c>
      <c r="D42" s="20">
        <f t="shared" si="0"/>
        <v>1.2924127616645747E-3</v>
      </c>
    </row>
    <row r="43" spans="2:14">
      <c r="B43" s="22" t="s">
        <v>50</v>
      </c>
      <c r="C43" s="9">
        <f>[2]KAVA!$J$4</f>
        <v>1.8717881361936304</v>
      </c>
      <c r="D43" s="20">
        <f t="shared" si="0"/>
        <v>7.9721899448567093E-4</v>
      </c>
    </row>
    <row r="44" spans="2:14">
      <c r="B44" s="22" t="s">
        <v>36</v>
      </c>
      <c r="C44" s="9">
        <f>[2]AMP!$J$4</f>
        <v>1.750817591092791</v>
      </c>
      <c r="D44" s="20">
        <f t="shared" si="0"/>
        <v>7.4569606063280976E-4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7.2268653780044453E-4</v>
      </c>
    </row>
    <row r="46" spans="2:14">
      <c r="B46" s="22" t="s">
        <v>40</v>
      </c>
      <c r="C46" s="9">
        <f>[2]SHPING!$J$4</f>
        <v>3.514011524652934</v>
      </c>
      <c r="D46" s="20">
        <f t="shared" si="0"/>
        <v>1.4966633670366804E-3</v>
      </c>
    </row>
    <row r="47" spans="2:14">
      <c r="B47" s="22" t="s">
        <v>23</v>
      </c>
      <c r="C47" s="9">
        <f>[2]LUNA!J4</f>
        <v>1.0033398008703043</v>
      </c>
      <c r="D47" s="20">
        <f t="shared" si="0"/>
        <v>4.2733551501393432E-4</v>
      </c>
    </row>
    <row r="48" spans="2:14">
      <c r="B48" s="7" t="s">
        <v>28</v>
      </c>
      <c r="C48" s="1">
        <f>[2]ATLAS!O46</f>
        <v>1.1236445243832431</v>
      </c>
      <c r="D48" s="20">
        <f t="shared" si="0"/>
        <v>4.7857486676337841E-4</v>
      </c>
    </row>
    <row r="49" spans="2:4">
      <c r="B49" s="7" t="s">
        <v>25</v>
      </c>
      <c r="C49" s="1">
        <f>[2]POLIS!J4</f>
        <v>0.69426222411164529</v>
      </c>
      <c r="D49" s="20">
        <f t="shared" si="0"/>
        <v>2.9569534153646107E-4</v>
      </c>
    </row>
    <row r="50" spans="2:4">
      <c r="B50" s="22" t="s">
        <v>43</v>
      </c>
      <c r="C50" s="9">
        <f>[2]TRX!$J$4</f>
        <v>0.71326189108627125</v>
      </c>
      <c r="D50" s="20">
        <f t="shared" si="0"/>
        <v>3.0378754765113161E-4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2023-09-03T17:52:27Z</dcterms:modified>
</cp:coreProperties>
</file>