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31" l="1"/>
  <c r="C7" s="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<sst xmlns="http://schemas.openxmlformats.org/spreadsheetml/2006/main" count="105" uniqueCount="65">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</sst>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1263.7113265708647</c:v>
                </c:pt>
                <c:pt idx="1">
                  <c:v>1251.6117941594598</c:v>
                </c:pt>
                <c:pt idx="2">
                  <c:v>352.18</c:v>
                </c:pt>
                <c:pt idx="3">
                  <c:v>284.50226667031131</c:v>
                </c:pt>
                <c:pt idx="4">
                  <c:v>1035.6177403399624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1263.7113265708647</v>
          </cell>
        </row>
      </sheetData>
      <sheetData sheetId="1">
        <row r="4">
          <cell r="J4">
            <v>1251.6117941594598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2.9466781311831687</v>
          </cell>
        </row>
      </sheetData>
      <sheetData sheetId="4">
        <row r="47">
          <cell r="M47">
            <v>117.75</v>
          </cell>
          <cell r="O47">
            <v>1.7542785399324217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4.1327280011034819</v>
          </cell>
        </row>
      </sheetData>
      <sheetData sheetId="8">
        <row r="4">
          <cell r="J4">
            <v>43.164688409599087</v>
          </cell>
        </row>
      </sheetData>
      <sheetData sheetId="9">
        <row r="4">
          <cell r="J4">
            <v>12.837540960133673</v>
          </cell>
        </row>
      </sheetData>
      <sheetData sheetId="10">
        <row r="4">
          <cell r="J4">
            <v>22.451385609545628</v>
          </cell>
        </row>
      </sheetData>
      <sheetData sheetId="11">
        <row r="4">
          <cell r="J4">
            <v>13.190998075965993</v>
          </cell>
        </row>
      </sheetData>
      <sheetData sheetId="12">
        <row r="4">
          <cell r="J4">
            <v>55.290498576481845</v>
          </cell>
        </row>
      </sheetData>
      <sheetData sheetId="13">
        <row r="4">
          <cell r="J4">
            <v>3.704159228986311</v>
          </cell>
        </row>
      </sheetData>
      <sheetData sheetId="14">
        <row r="4">
          <cell r="J4">
            <v>174.18445083267702</v>
          </cell>
        </row>
      </sheetData>
      <sheetData sheetId="15">
        <row r="4">
          <cell r="J4">
            <v>5.6735198844501733</v>
          </cell>
        </row>
      </sheetData>
      <sheetData sheetId="16">
        <row r="4">
          <cell r="J4">
            <v>40.157617219107159</v>
          </cell>
        </row>
      </sheetData>
      <sheetData sheetId="17">
        <row r="4">
          <cell r="J4">
            <v>5.7784738230678387</v>
          </cell>
        </row>
      </sheetData>
      <sheetData sheetId="18">
        <row r="4">
          <cell r="J4">
            <v>4.3363814125636742</v>
          </cell>
        </row>
      </sheetData>
      <sheetData sheetId="19">
        <row r="4">
          <cell r="J4">
            <v>14.276819150334893</v>
          </cell>
        </row>
      </sheetData>
      <sheetData sheetId="20">
        <row r="4">
          <cell r="J4">
            <v>2.2594707368981251</v>
          </cell>
        </row>
      </sheetData>
      <sheetData sheetId="21">
        <row r="4">
          <cell r="J4">
            <v>11.90520815266748</v>
          </cell>
        </row>
      </sheetData>
      <sheetData sheetId="22">
        <row r="4">
          <cell r="J4">
            <v>7.982560989609083</v>
          </cell>
        </row>
      </sheetData>
      <sheetData sheetId="23">
        <row r="4">
          <cell r="J4">
            <v>11.666861705139898</v>
          </cell>
        </row>
      </sheetData>
      <sheetData sheetId="24">
        <row r="4">
          <cell r="J4">
            <v>3.7796458636446792</v>
          </cell>
        </row>
      </sheetData>
      <sheetData sheetId="25">
        <row r="4">
          <cell r="J4">
            <v>19.341513054534921</v>
          </cell>
        </row>
      </sheetData>
      <sheetData sheetId="26">
        <row r="4">
          <cell r="J4">
            <v>45.067229190374391</v>
          </cell>
        </row>
      </sheetData>
      <sheetData sheetId="27">
        <row r="4">
          <cell r="J4">
            <v>1.9472083704074037</v>
          </cell>
        </row>
      </sheetData>
      <sheetData sheetId="28">
        <row r="4">
          <cell r="J4">
            <v>41.393141347084971</v>
          </cell>
        </row>
      </sheetData>
      <sheetData sheetId="29">
        <row r="4">
          <cell r="J4">
            <v>47.609829940120065</v>
          </cell>
        </row>
      </sheetData>
      <sheetData sheetId="30">
        <row r="4">
          <cell r="J4">
            <v>3.2298881780309396</v>
          </cell>
        </row>
      </sheetData>
      <sheetData sheetId="31">
        <row r="4">
          <cell r="J4">
            <v>4.5764826409519213</v>
          </cell>
        </row>
      </sheetData>
      <sheetData sheetId="32">
        <row r="4">
          <cell r="J4">
            <v>2.8235992635884086</v>
          </cell>
        </row>
      </sheetData>
      <sheetData sheetId="33">
        <row r="4">
          <cell r="J4">
            <v>284.50226667031131</v>
          </cell>
        </row>
      </sheetData>
      <sheetData sheetId="34">
        <row r="4">
          <cell r="J4">
            <v>0.94562670439605478</v>
          </cell>
        </row>
      </sheetData>
      <sheetData sheetId="35">
        <row r="4">
          <cell r="J4">
            <v>12.280188485281466</v>
          </cell>
        </row>
      </sheetData>
      <sheetData sheetId="36">
        <row r="4">
          <cell r="J4">
            <v>18.882274262100012</v>
          </cell>
        </row>
      </sheetData>
      <sheetData sheetId="37"/>
      <sheetData sheetId="3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0.10333546902380313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4187.6231277405968</v>
      </c>
      <c r="D7" s="20">
        <f>(C7*[1]Feuil1!$K$2-C4)/C4</f>
        <v>0.48520172610691947</v>
      </c>
      <c r="E7" s="31">
        <f>C7-C7/(1+D7)</f>
        <v>1368.0579103492923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1263.7113265708647</v>
      </c>
    </row>
    <row r="9" spans="2:20">
      <c r="M9" s="17" t="str">
        <f>IF(C13&gt;C7*Params!F8,B13,"Others")</f>
        <v>BTC</v>
      </c>
      <c r="N9" s="18">
        <f>IF(C13&gt;C7*0.1,C13,C7)</f>
        <v>1251.6117941594598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284.50226667031131</v>
      </c>
    </row>
    <row r="12" spans="2:20">
      <c r="B12" s="7" t="s">
        <v>19</v>
      </c>
      <c r="C12" s="1">
        <f>[2]ETH!J4</f>
        <v>1263.7113265708647</v>
      </c>
      <c r="D12" s="20">
        <f>C12/$C$7</f>
        <v>0.30177293610771783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1035.6177403399624</v>
      </c>
    </row>
    <row r="13" spans="2:20">
      <c r="B13" s="7" t="s">
        <v>4</v>
      </c>
      <c r="C13" s="1">
        <f>[2]BTC!J4</f>
        <v>1251.6117941594598</v>
      </c>
      <c r="D13" s="20">
        <f t="shared" ref="D13:D53" si="0">C13/$C$7</f>
        <v>0.29888358048943109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8.4100213714794411E-2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284.50226667031131</v>
      </c>
      <c r="D15" s="20">
        <f t="shared" si="0"/>
        <v>6.7938842152639595E-2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174.18445083267702</v>
      </c>
      <c r="D16" s="20">
        <f t="shared" si="0"/>
        <v>4.1595063719751933E-2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2.9372270676698599E-2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2.8118576196595611E-2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1.4936874234369896E-2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55.290498576481845</v>
      </c>
      <c r="D20" s="20">
        <f t="shared" si="0"/>
        <v>1.3203312927138564E-2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1.1536377206433409E-2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45.067229190374391</v>
      </c>
      <c r="D22" s="20">
        <f t="shared" si="0"/>
        <v>1.076200694657308E-2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47.609829940120065</v>
      </c>
      <c r="D23" s="20">
        <f t="shared" si="0"/>
        <v>1.1369177332299151E-2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43.164688409599087</v>
      </c>
      <c r="D24" s="20">
        <f t="shared" si="0"/>
        <v>1.0307682208472351E-2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40.157617219107159</v>
      </c>
      <c r="D25" s="20">
        <f t="shared" si="0"/>
        <v>9.5895967698444544E-3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41.393141347084971</v>
      </c>
      <c r="D26" s="20">
        <f t="shared" si="0"/>
        <v>9.8846386325644239E-3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7.6988781025753078E-3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22.451385609545628</v>
      </c>
      <c r="D28" s="20">
        <f t="shared" si="0"/>
        <v>5.3613672779716254E-3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19.341513054534921</v>
      </c>
      <c r="D29" s="20">
        <f t="shared" si="0"/>
        <v>4.6187329815829204E-3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18.882274262100012</v>
      </c>
      <c r="D30" s="20">
        <f t="shared" si="0"/>
        <v>4.5090672407972427E-3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14.276819150334893</v>
      </c>
      <c r="D31" s="20">
        <f t="shared" si="0"/>
        <v>3.4092894023244761E-3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13.190998075965993</v>
      </c>
      <c r="D32" s="20">
        <f t="shared" si="0"/>
        <v>3.1499964714071836E-3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12.280188485281466</v>
      </c>
      <c r="D33" s="20">
        <f t="shared" si="0"/>
        <v>2.9324960987850779E-3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12.837540960133673</v>
      </c>
      <c r="D34" s="20">
        <f t="shared" si="0"/>
        <v>3.0655912837744019E-3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11.90520815266748</v>
      </c>
      <c r="D35" s="20">
        <f t="shared" si="0"/>
        <v>2.8429511896145374E-3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11.666861705139898</v>
      </c>
      <c r="D36" s="20">
        <f t="shared" si="0"/>
        <v>2.7860343085445399E-3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2.5073889602059778E-3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7.982560989609083</v>
      </c>
      <c r="D38" s="20">
        <f t="shared" si="0"/>
        <v>1.9062271713825448E-3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5.7784738230678387</v>
      </c>
      <c r="D39" s="20">
        <f t="shared" si="0"/>
        <v>1.379893473409479E-3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5.6735198844501733</v>
      </c>
      <c r="D40" s="20">
        <f t="shared" si="0"/>
        <v>1.3548305832170914E-3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4.1327280011034819</v>
      </c>
      <c r="D41" s="20">
        <f t="shared" si="0"/>
        <v>9.8689110147628456E-4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4.5764826409519213</v>
      </c>
      <c r="D42" s="20">
        <f t="shared" si="0"/>
        <v>1.09285924290449E-3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4.3363814125636742</v>
      </c>
      <c r="D43" s="20">
        <f t="shared" si="0"/>
        <v>1.0355233220099582E-3</v>
      </c>
    </row>
    <row r="44" spans="2:14">
      <c r="B44" s="22" t="s">
        <v>23</v>
      </c>
      <c r="C44" s="9">
        <f>[2]LUNA!J4</f>
        <v>3.7796458636446792</v>
      </c>
      <c r="D44" s="20">
        <f t="shared" si="0"/>
        <v>9.0257545828484353E-4</v>
      </c>
    </row>
    <row r="45" spans="2:14">
      <c r="B45" s="22" t="s">
        <v>36</v>
      </c>
      <c r="C45" s="9">
        <f>[2]AMP!$J$4</f>
        <v>3.704159228986311</v>
      </c>
      <c r="D45" s="20">
        <f t="shared" si="0"/>
        <v>8.8454932929574886E-4</v>
      </c>
    </row>
    <row r="46" spans="2:14">
      <c r="B46" s="7" t="s">
        <v>25</v>
      </c>
      <c r="C46" s="1">
        <f>[2]POLIS!J4</f>
        <v>2.9466781311831687</v>
      </c>
      <c r="D46" s="20">
        <f t="shared" si="0"/>
        <v>7.0366363956276753E-4</v>
      </c>
    </row>
    <row r="47" spans="2:14">
      <c r="B47" s="22" t="s">
        <v>40</v>
      </c>
      <c r="C47" s="9">
        <f>[2]SHPING!$J$4</f>
        <v>2.8235992635884086</v>
      </c>
      <c r="D47" s="20">
        <f t="shared" si="0"/>
        <v>6.7427253538736233E-4</v>
      </c>
    </row>
    <row r="48" spans="2:14">
      <c r="B48" s="22" t="s">
        <v>50</v>
      </c>
      <c r="C48" s="9">
        <f>[2]KAVA!$J$4</f>
        <v>2.2594707368981251</v>
      </c>
      <c r="D48" s="20">
        <f t="shared" si="0"/>
        <v>5.3955923634350705E-4</v>
      </c>
    </row>
    <row r="49" spans="2:4">
      <c r="B49" s="22" t="s">
        <v>62</v>
      </c>
      <c r="C49" s="10">
        <f>[2]SEI!$J$4</f>
        <v>3.2298881780309396</v>
      </c>
      <c r="D49" s="20">
        <f t="shared" si="0"/>
        <v>7.7129390098043603E-4</v>
      </c>
    </row>
    <row r="50" spans="2:4">
      <c r="B50" s="22" t="s">
        <v>63</v>
      </c>
      <c r="C50" s="10">
        <f>[2]MEME!$J$4</f>
        <v>1.9472083704074037</v>
      </c>
      <c r="D50" s="20">
        <f t="shared" si="0"/>
        <v>4.6499131154097113E-4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4.0519252765601504E-4</v>
      </c>
    </row>
    <row r="52" spans="2:4">
      <c r="B52" s="7" t="s">
        <v>28</v>
      </c>
      <c r="C52" s="1">
        <f>[2]ATLAS!O47</f>
        <v>1.7542785399324217</v>
      </c>
      <c r="D52" s="20">
        <f t="shared" si="0"/>
        <v>4.1891987087169677E-4</v>
      </c>
    </row>
    <row r="53" spans="2:4">
      <c r="B53" s="22" t="s">
        <v>43</v>
      </c>
      <c r="C53" s="9">
        <f>[2]TRX!$J$4</f>
        <v>0.94562670439605478</v>
      </c>
      <c r="D53" s="20">
        <f t="shared" si="0"/>
        <v>2.2581466276939328E-4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2023-12-19T11:51:53Z</dcterms:modified>
</cp:coreProperties>
</file>