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19"/>
  <c r="C18"/>
  <c r="C43" l="1"/>
  <c r="C32" l="1"/>
  <c r="C35" l="1"/>
  <c r="C21"/>
  <c r="C26"/>
  <c r="C39" l="1"/>
  <c r="C31" l="1"/>
  <c r="C34" l="1"/>
  <c r="C30" l="1"/>
  <c r="C22" l="1"/>
  <c r="C24"/>
  <c r="C49" l="1"/>
  <c r="C23" l="1"/>
  <c r="C27" l="1"/>
  <c r="C29" l="1"/>
  <c r="C33"/>
  <c r="C28"/>
  <c r="C13" l="1"/>
  <c r="C12" l="1"/>
  <c r="C42" l="1"/>
  <c r="C36" l="1"/>
  <c r="C16" l="1"/>
  <c r="C41" l="1"/>
  <c r="C14"/>
  <c r="C38" l="1"/>
  <c r="C20" l="1"/>
  <c r="C44" l="1"/>
  <c r="C17" l="1"/>
  <c r="C40" l="1"/>
  <c r="C7" l="1"/>
  <c r="D40" s="1"/>
  <c r="N8" l="1"/>
  <c r="D35"/>
  <c r="D32"/>
  <c r="D29"/>
  <c r="M9"/>
  <c r="D36"/>
  <c r="Q3"/>
  <c r="D22"/>
  <c r="D37"/>
  <c r="D16"/>
  <c r="M8"/>
  <c r="D45"/>
  <c r="N9"/>
  <c r="D47"/>
  <c r="D15"/>
  <c r="D30"/>
  <c r="D23"/>
  <c r="D13"/>
  <c r="D19"/>
  <c r="D28"/>
  <c r="D25"/>
  <c r="D44"/>
  <c r="D34"/>
  <c r="D24"/>
  <c r="D39"/>
  <c r="D49"/>
  <c r="D42"/>
  <c r="D14"/>
  <c r="D7"/>
  <c r="E7" s="1"/>
  <c r="D21"/>
  <c r="D43"/>
  <c r="D33"/>
  <c r="D38"/>
  <c r="D12"/>
  <c r="D50"/>
  <c r="D18"/>
  <c r="D31"/>
  <c r="D41"/>
  <c r="D48"/>
  <c r="D46"/>
  <c r="D27"/>
  <c r="D26"/>
  <c r="D20"/>
  <c r="D17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<sst xmlns="http://schemas.openxmlformats.org/spreadsheetml/2006/main" count="100" uniqueCount="62">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</sst>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1176.8225836042807</c:v>
                </c:pt>
                <c:pt idx="1">
                  <c:v>1159.506633179494</c:v>
                </c:pt>
                <c:pt idx="2">
                  <c:v>230.91521279843892</c:v>
                </c:pt>
                <c:pt idx="3">
                  <c:v>202.92</c:v>
                </c:pt>
                <c:pt idx="4">
                  <c:v>939.040690338677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1159.506633179494</v>
          </cell>
        </row>
      </sheetData>
      <sheetData sheetId="1">
        <row r="4">
          <cell r="J4">
            <v>1176.8225836042807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3.498744521088883</v>
          </cell>
        </row>
      </sheetData>
      <sheetData sheetId="4">
        <row r="46">
          <cell r="M46">
            <v>133.25000000000003</v>
          </cell>
          <cell r="O46">
            <v>4.0970007424951262</v>
          </cell>
        </row>
      </sheetData>
      <sheetData sheetId="5">
        <row r="4">
          <cell r="C4">
            <v>-81.666666666666671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44.154633340687603</v>
          </cell>
        </row>
      </sheetData>
      <sheetData sheetId="8">
        <row r="4">
          <cell r="J4">
            <v>9.5293281098980867</v>
          </cell>
        </row>
      </sheetData>
      <sheetData sheetId="9">
        <row r="4">
          <cell r="J4">
            <v>19.348311264171368</v>
          </cell>
        </row>
      </sheetData>
      <sheetData sheetId="10">
        <row r="4">
          <cell r="J4">
            <v>11.567767498214984</v>
          </cell>
        </row>
      </sheetData>
      <sheetData sheetId="11">
        <row r="4">
          <cell r="J4">
            <v>55.66000134997492</v>
          </cell>
        </row>
      </sheetData>
      <sheetData sheetId="12">
        <row r="4">
          <cell r="J4">
            <v>2.3808954581049813</v>
          </cell>
        </row>
      </sheetData>
      <sheetData sheetId="13">
        <row r="4">
          <cell r="J4">
            <v>155.35713224371418</v>
          </cell>
        </row>
      </sheetData>
      <sheetData sheetId="14">
        <row r="4">
          <cell r="J4">
            <v>5.2021143153198324</v>
          </cell>
        </row>
      </sheetData>
      <sheetData sheetId="15">
        <row r="4">
          <cell r="J4">
            <v>37.646862473857432</v>
          </cell>
        </row>
      </sheetData>
      <sheetData sheetId="16">
        <row r="4">
          <cell r="J4">
            <v>6.0088668845646653</v>
          </cell>
        </row>
      </sheetData>
      <sheetData sheetId="17">
        <row r="4">
          <cell r="J4">
            <v>10.40807485613294</v>
          </cell>
        </row>
      </sheetData>
      <sheetData sheetId="18">
        <row r="4">
          <cell r="J4">
            <v>12.652055236999294</v>
          </cell>
        </row>
      </sheetData>
      <sheetData sheetId="19">
        <row r="4">
          <cell r="J4">
            <v>8.3946314895812399</v>
          </cell>
        </row>
      </sheetData>
      <sheetData sheetId="20">
        <row r="4">
          <cell r="J4">
            <v>11.771328557278032</v>
          </cell>
        </row>
      </sheetData>
      <sheetData sheetId="21">
        <row r="4">
          <cell r="J4">
            <v>3.2818243511416116</v>
          </cell>
        </row>
      </sheetData>
      <sheetData sheetId="22">
        <row r="4">
          <cell r="J4">
            <v>66.327517848686085</v>
          </cell>
        </row>
      </sheetData>
      <sheetData sheetId="23">
        <row r="4">
          <cell r="J4">
            <v>44.120023146676665</v>
          </cell>
        </row>
      </sheetData>
      <sheetData sheetId="24">
        <row r="4">
          <cell r="J4">
            <v>38.671213733047267</v>
          </cell>
        </row>
      </sheetData>
      <sheetData sheetId="25">
        <row r="4">
          <cell r="J4">
            <v>46.062021332758121</v>
          </cell>
        </row>
      </sheetData>
      <sheetData sheetId="26">
        <row r="4">
          <cell r="J4">
            <v>4.0174680801335176</v>
          </cell>
        </row>
      </sheetData>
      <sheetData sheetId="27">
        <row r="4">
          <cell r="J4">
            <v>230.91521279843892</v>
          </cell>
        </row>
      </sheetData>
      <sheetData sheetId="28">
        <row r="4">
          <cell r="J4">
            <v>0.96772972928312451</v>
          </cell>
        </row>
      </sheetData>
      <sheetData sheetId="29">
        <row r="4">
          <cell r="J4">
            <v>11.655695902726611</v>
          </cell>
        </row>
      </sheetData>
      <sheetData sheetId="30">
        <row r="4">
          <cell r="J4">
            <v>19.246444087721144</v>
          </cell>
        </row>
      </sheetData>
      <sheetData sheetId="31">
        <row r="4">
          <cell r="J4">
            <v>4.0065569648563244</v>
          </cell>
        </row>
      </sheetData>
      <sheetData sheetId="32">
        <row r="4">
          <cell r="J4">
            <v>2.3380471283920228</v>
          </cell>
        </row>
      </sheetData>
      <sheetData sheetId="33">
        <row r="4">
          <cell r="J4">
            <v>2.4625892541113572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202.92</v>
      </c>
      <c r="P2" t="s">
        <v>8</v>
      </c>
      <c r="Q2" s="10">
        <f>N2+K2+H2</f>
        <v>242.63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6.4906563217272284E-2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3738.1427697504978</v>
      </c>
      <c r="D7" s="20">
        <f>(C7*[1]Feuil1!$K$2-C4)/C4</f>
        <v>0.37894600969144282</v>
      </c>
      <c r="E7" s="31">
        <f>C7-C7/(1+D7)</f>
        <v>1027.2732045331068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1176.8225836042807</v>
      </c>
    </row>
    <row r="9" spans="2:20">
      <c r="M9" s="17" t="str">
        <f>IF(C13&gt;C7*[2]Params!F8,B13,"Others")</f>
        <v>ETH</v>
      </c>
      <c r="N9" s="18">
        <f>IF(C13&gt;C7*0.1,C13,C7)</f>
        <v>1159.506633179494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230.91521279843892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202.92</v>
      </c>
    </row>
    <row r="12" spans="2:20">
      <c r="B12" s="7" t="s">
        <v>4</v>
      </c>
      <c r="C12" s="1">
        <f>[2]BTC!J4</f>
        <v>1176.8225836042807</v>
      </c>
      <c r="D12" s="20">
        <f>C12/$C$7</f>
        <v>0.31481477730793778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939.040690338677</v>
      </c>
    </row>
    <row r="13" spans="2:20">
      <c r="B13" s="7" t="s">
        <v>19</v>
      </c>
      <c r="C13" s="1">
        <f>[2]ETH!J4</f>
        <v>1159.506633179494</v>
      </c>
      <c r="D13" s="20">
        <f t="shared" ref="D13:D50" si="0">C13/$C$7</f>
        <v>0.31018254373866122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230.91521279843892</v>
      </c>
      <c r="D14" s="20">
        <f t="shared" si="0"/>
        <v>6.177271094807632E-2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202.92</v>
      </c>
      <c r="D15" s="20">
        <f t="shared" si="0"/>
        <v>5.4283640967930147E-2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155.35713224371418</v>
      </c>
      <c r="D16" s="20">
        <f t="shared" si="0"/>
        <v>4.1559978260028704E-2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133.25000000000003</v>
      </c>
      <c r="D17" s="20">
        <f t="shared" si="0"/>
        <v>3.5646043558923188E-2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61.82</v>
      </c>
      <c r="D18" s="20">
        <f>C18/$C$7</f>
        <v>1.6537624111164211E-2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81.666666666666671</v>
      </c>
      <c r="D19" s="20">
        <f>C19/$C$7</f>
        <v>2.1846855964818463E-2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55.66000134997492</v>
      </c>
      <c r="D20" s="20">
        <f t="shared" si="0"/>
        <v>1.4889747336667387E-2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66.327517848686085</v>
      </c>
      <c r="D21" s="20">
        <f t="shared" si="0"/>
        <v>1.7743441578908212E-2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46.062021332758121</v>
      </c>
      <c r="D22" s="20">
        <f t="shared" si="0"/>
        <v>1.2322167495981575E-2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44.154633340687603</v>
      </c>
      <c r="D23" s="20">
        <f t="shared" si="0"/>
        <v>1.1811917323755588E-2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32</v>
      </c>
      <c r="C24" s="9">
        <f>[2]MATIC!$J$4</f>
        <v>44.120023146676665</v>
      </c>
      <c r="D24" s="20">
        <f t="shared" si="0"/>
        <v>1.1802658663468184E-2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1.057209487015868E-2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38.671213733047267</v>
      </c>
      <c r="D26" s="20">
        <f t="shared" si="0"/>
        <v>1.0345033915231755E-2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37.646862473857432</v>
      </c>
      <c r="D27" s="20">
        <f t="shared" si="0"/>
        <v>1.0071007126453377E-2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19.348311264171368</v>
      </c>
      <c r="D28" s="20">
        <f t="shared" si="0"/>
        <v>5.1759155430713445E-3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19.246444087721144</v>
      </c>
      <c r="D29" s="20">
        <f t="shared" si="0"/>
        <v>5.1486647977882737E-3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12.652055236999294</v>
      </c>
      <c r="D30" s="20">
        <f t="shared" si="0"/>
        <v>3.3845832051630693E-3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11.655695902726611</v>
      </c>
      <c r="D31" s="20">
        <f t="shared" si="0"/>
        <v>3.1180446068154242E-3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11.771328557278032</v>
      </c>
      <c r="D32" s="20">
        <f t="shared" si="0"/>
        <v>3.1489777898621321E-3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11.567767498214984</v>
      </c>
      <c r="D33" s="20">
        <f t="shared" si="0"/>
        <v>3.0945226575674833E-3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10.40807485613294</v>
      </c>
      <c r="D34" s="20">
        <f t="shared" si="0"/>
        <v>2.7842903541181832E-3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9.5293281098980867</v>
      </c>
      <c r="D35" s="20">
        <f t="shared" si="0"/>
        <v>2.5492145958176233E-3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8.3946314895812399</v>
      </c>
      <c r="D36" s="20">
        <f t="shared" si="0"/>
        <v>2.2456690411911525E-3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2.407612698163667E-3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6.0088668845646653</v>
      </c>
      <c r="D38" s="20">
        <f t="shared" si="0"/>
        <v>1.6074471347614491E-3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5.2021143153198324</v>
      </c>
      <c r="D39" s="20">
        <f t="shared" si="0"/>
        <v>1.3916307203181134E-3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28</v>
      </c>
      <c r="C40" s="1">
        <f>[2]ATLAS!O46</f>
        <v>4.0970007424951262</v>
      </c>
      <c r="D40" s="20">
        <f t="shared" si="0"/>
        <v>1.0959990013352488E-3</v>
      </c>
    </row>
    <row r="41" spans="2:14">
      <c r="B41" s="22" t="s">
        <v>37</v>
      </c>
      <c r="C41" s="9">
        <f>[2]GRT!$J$4</f>
        <v>4.0065569648563244</v>
      </c>
      <c r="D41" s="20">
        <f t="shared" si="0"/>
        <v>1.071804158278241E-3</v>
      </c>
    </row>
    <row r="42" spans="2:14">
      <c r="B42" s="22" t="s">
        <v>56</v>
      </c>
      <c r="C42" s="9">
        <f>[2]SHIB!$J$4</f>
        <v>4.0174680801335176</v>
      </c>
      <c r="D42" s="20">
        <f t="shared" si="0"/>
        <v>1.0747230182440741E-3</v>
      </c>
    </row>
    <row r="43" spans="2:14">
      <c r="B43" s="7" t="s">
        <v>25</v>
      </c>
      <c r="C43" s="1">
        <f>[2]POLIS!J4</f>
        <v>3.498744521088883</v>
      </c>
      <c r="D43" s="20">
        <f t="shared" si="0"/>
        <v>9.3595797073379474E-4</v>
      </c>
    </row>
    <row r="44" spans="2:14">
      <c r="B44" s="22" t="s">
        <v>23</v>
      </c>
      <c r="C44" s="9">
        <f>[2]LUNA!J4</f>
        <v>3.2818243511416116</v>
      </c>
      <c r="D44" s="20">
        <f t="shared" si="0"/>
        <v>8.7792910899458685E-4</v>
      </c>
    </row>
    <row r="45" spans="2:14">
      <c r="B45" s="22" t="s">
        <v>40</v>
      </c>
      <c r="C45" s="9">
        <f>[2]SHPING!$J$4</f>
        <v>2.4625892541113572</v>
      </c>
      <c r="D45" s="20">
        <f t="shared" si="0"/>
        <v>6.5877346206221084E-4</v>
      </c>
    </row>
    <row r="46" spans="2:14">
      <c r="B46" s="22" t="s">
        <v>36</v>
      </c>
      <c r="C46" s="9">
        <f>[2]AMP!$J$4</f>
        <v>2.3808954581049813</v>
      </c>
      <c r="D46" s="20">
        <f t="shared" si="0"/>
        <v>6.3691934865930608E-4</v>
      </c>
    </row>
    <row r="47" spans="2:14">
      <c r="B47" s="22" t="s">
        <v>50</v>
      </c>
      <c r="C47" s="9">
        <f>[2]KAVA!$J$4</f>
        <v>2.3380471283920228</v>
      </c>
      <c r="D47" s="20">
        <f t="shared" si="0"/>
        <v>6.2545688391352574E-4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4.5391353528031575E-4</v>
      </c>
    </row>
    <row r="49" spans="2:4">
      <c r="B49" s="22" t="s">
        <v>43</v>
      </c>
      <c r="C49" s="9">
        <f>[2]TRX!$J$4</f>
        <v>0.96772972928312451</v>
      </c>
      <c r="D49" s="20">
        <f t="shared" si="0"/>
        <v>2.5887982051250429E-4</v>
      </c>
    </row>
    <row r="50" spans="2:4">
      <c r="B50" s="7" t="s">
        <v>5</v>
      </c>
      <c r="C50" s="1">
        <f>H$2</f>
        <v>0.19</v>
      </c>
      <c r="D50" s="20">
        <f t="shared" si="0"/>
        <v>5.0827379183455197E-5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2023-12-03T21:45:40Z</dcterms:modified>
</cp:coreProperties>
</file>