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<sst xmlns="http://schemas.openxmlformats.org/spreadsheetml/2006/main" count="107" uniqueCount="67">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</sst>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1304.4398993198818</c:v>
                </c:pt>
                <c:pt idx="1">
                  <c:v>1223.8616644935282</c:v>
                </c:pt>
                <c:pt idx="2">
                  <c:v>552.91</c:v>
                </c:pt>
                <c:pt idx="3">
                  <c:v>273.87186666745743</c:v>
                </c:pt>
                <c:pt idx="4">
                  <c:v>223.45453466451059</c:v>
                </c:pt>
                <c:pt idx="5">
                  <c:v>819.33168902641614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1304.4398993198818</v>
          </cell>
        </row>
      </sheetData>
      <sheetData sheetId="1">
        <row r="4">
          <cell r="J4">
            <v>1223.8616644935282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2.6041742763440943</v>
          </cell>
        </row>
      </sheetData>
      <sheetData sheetId="4">
        <row r="47">
          <cell r="M47">
            <v>111.75</v>
          </cell>
          <cell r="O47">
            <v>2.1002950125304736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3.2778686871370972</v>
          </cell>
        </row>
      </sheetData>
      <sheetData sheetId="8">
        <row r="4">
          <cell r="J4">
            <v>44.024926566421335</v>
          </cell>
        </row>
      </sheetData>
      <sheetData sheetId="9">
        <row r="4">
          <cell r="J4">
            <v>11.451103930817144</v>
          </cell>
        </row>
      </sheetData>
      <sheetData sheetId="10">
        <row r="4">
          <cell r="J4">
            <v>23.537682222582635</v>
          </cell>
        </row>
      </sheetData>
      <sheetData sheetId="11">
        <row r="4">
          <cell r="J4">
            <v>13.397367298568289</v>
          </cell>
        </row>
      </sheetData>
      <sheetData sheetId="12">
        <row r="4">
          <cell r="J4">
            <v>54.89759875881186</v>
          </cell>
        </row>
      </sheetData>
      <sheetData sheetId="13">
        <row r="4">
          <cell r="J4">
            <v>3.5064587978960584</v>
          </cell>
        </row>
      </sheetData>
      <sheetData sheetId="14">
        <row r="4">
          <cell r="J4">
            <v>223.45453466451059</v>
          </cell>
        </row>
      </sheetData>
      <sheetData sheetId="15">
        <row r="4">
          <cell r="J4">
            <v>5.5562420038801097</v>
          </cell>
        </row>
      </sheetData>
      <sheetData sheetId="16">
        <row r="4">
          <cell r="J4">
            <v>36.256325053138418</v>
          </cell>
        </row>
      </sheetData>
      <sheetData sheetId="17">
        <row r="4">
          <cell r="J4">
            <v>5.098192859524012</v>
          </cell>
        </row>
      </sheetData>
      <sheetData sheetId="18">
        <row r="4">
          <cell r="J4">
            <v>4.878703299113921</v>
          </cell>
        </row>
      </sheetData>
      <sheetData sheetId="19">
        <row r="4">
          <cell r="J4">
            <v>13.895231940742411</v>
          </cell>
        </row>
      </sheetData>
      <sheetData sheetId="20">
        <row r="4">
          <cell r="J4">
            <v>2.5572922349938145</v>
          </cell>
        </row>
      </sheetData>
      <sheetData sheetId="21">
        <row r="4">
          <cell r="J4">
            <v>12.843734319714612</v>
          </cell>
        </row>
      </sheetData>
      <sheetData sheetId="22">
        <row r="4">
          <cell r="J4">
            <v>9.0444249254399978</v>
          </cell>
        </row>
      </sheetData>
      <sheetData sheetId="23">
        <row r="4">
          <cell r="J4">
            <v>12.17836883073136</v>
          </cell>
        </row>
      </sheetData>
      <sheetData sheetId="24">
        <row r="4">
          <cell r="J4">
            <v>3.5593730674749282</v>
          </cell>
        </row>
      </sheetData>
      <sheetData sheetId="25">
        <row r="4">
          <cell r="J4">
            <v>18.049897448018751</v>
          </cell>
        </row>
      </sheetData>
      <sheetData sheetId="26">
        <row r="4">
          <cell r="J4">
            <v>56.098318179072542</v>
          </cell>
        </row>
      </sheetData>
      <sheetData sheetId="27">
        <row r="4">
          <cell r="J4">
            <v>1.7778135848542622</v>
          </cell>
        </row>
      </sheetData>
      <sheetData sheetId="28">
        <row r="4">
          <cell r="J4">
            <v>43.147102449254426</v>
          </cell>
        </row>
      </sheetData>
      <sheetData sheetId="29">
        <row r="4">
          <cell r="J4">
            <v>35.892679402926561</v>
          </cell>
        </row>
      </sheetData>
      <sheetData sheetId="30">
        <row r="4">
          <cell r="J4">
            <v>2.1312664660596674</v>
          </cell>
        </row>
      </sheetData>
      <sheetData sheetId="31">
        <row r="4">
          <cell r="J4">
            <v>4.551145362153866</v>
          </cell>
        </row>
      </sheetData>
      <sheetData sheetId="32">
        <row r="4">
          <cell r="J4">
            <v>2.8610598190528691</v>
          </cell>
        </row>
      </sheetData>
      <sheetData sheetId="33">
        <row r="4">
          <cell r="J4">
            <v>273.87186666745743</v>
          </cell>
        </row>
      </sheetData>
      <sheetData sheetId="34">
        <row r="4">
          <cell r="J4">
            <v>0.98169691727953168</v>
          </cell>
        </row>
      </sheetData>
      <sheetData sheetId="35">
        <row r="4">
          <cell r="J4">
            <v>13.319424457550173</v>
          </cell>
        </row>
      </sheetData>
      <sheetData sheetId="36">
        <row r="4">
          <cell r="J4">
            <v>19.170621640728005</v>
          </cell>
        </row>
      </sheetData>
      <sheetData sheetId="37">
        <row r="4">
          <cell r="J4">
            <v>12.249109941986518</v>
          </cell>
        </row>
      </sheetData>
      <sheetData sheetId="38">
        <row r="4">
          <cell r="J4">
            <v>10.859395671616305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0.13870124582281948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4397.8696541717936</v>
      </c>
      <c r="D7" s="20">
        <f>(C7*[1]Feuil1!$K$2-C4)/C4</f>
        <v>0.54281472062310421</v>
      </c>
      <c r="E7" s="31">
        <f>C7-C7/(1+D7)</f>
        <v>1547.3202036223433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1304.4398993198818</v>
      </c>
    </row>
    <row r="9" spans="2:20">
      <c r="M9" s="17" t="str">
        <f>IF(C13&gt;C7*Params!F8,B13,"Others")</f>
        <v>BTC</v>
      </c>
      <c r="N9" s="18">
        <f>IF(C13&gt;C7*0.1,C13,C7)</f>
        <v>1223.8616644935282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273.87186666745743</v>
      </c>
    </row>
    <row r="12" spans="2:20">
      <c r="B12" s="7" t="s">
        <v>19</v>
      </c>
      <c r="C12" s="1">
        <f>[2]ETH!J4</f>
        <v>1304.4398993198818</v>
      </c>
      <c r="D12" s="20">
        <f>C12/$C$7</f>
        <v>0.2966072216538973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223.45453466451059</v>
      </c>
    </row>
    <row r="13" spans="2:20">
      <c r="B13" s="7" t="s">
        <v>4</v>
      </c>
      <c r="C13" s="1">
        <f>[2]BTC!J4</f>
        <v>1223.8616644935282</v>
      </c>
      <c r="D13" s="20">
        <f t="shared" ref="D13:D55" si="0">C13/$C$7</f>
        <v>0.27828511546097784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819.33168902641614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0.12572223450859049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273.87186666745743</v>
      </c>
      <c r="D15" s="20">
        <f t="shared" si="0"/>
        <v>6.2273757115030491E-2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223.45453466451059</v>
      </c>
      <c r="D16" s="20">
        <f t="shared" si="0"/>
        <v>5.0809722032698929E-2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2.541003003442692E-2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2.0464453719001546E-2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1.4222795334706074E-2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56.098318179072542</v>
      </c>
      <c r="D20" s="20">
        <f t="shared" si="0"/>
        <v>1.2755793734327257E-2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54.89759875881186</v>
      </c>
      <c r="D21" s="20">
        <f t="shared" si="0"/>
        <v>1.2482770767600244E-2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1.1528308928370871E-2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44.024926566421335</v>
      </c>
      <c r="D23" s="20">
        <f t="shared" si="0"/>
        <v>1.0010511913344122E-2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43.147102449254426</v>
      </c>
      <c r="D24" s="20">
        <f t="shared" si="0"/>
        <v>9.810909790908727E-3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35.892679402926561</v>
      </c>
      <c r="D25" s="20">
        <f t="shared" si="0"/>
        <v>8.1613786276905631E-3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36.256325053138418</v>
      </c>
      <c r="D26" s="20">
        <f t="shared" si="0"/>
        <v>8.2440654007891936E-3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23.537682222582635</v>
      </c>
      <c r="D27" s="20">
        <f t="shared" si="0"/>
        <v>5.3520645388511973E-3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19.170621640728005</v>
      </c>
      <c r="D28" s="20">
        <f t="shared" si="0"/>
        <v>4.3590699925685301E-3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18.049897448018751</v>
      </c>
      <c r="D29" s="20">
        <f t="shared" si="0"/>
        <v>4.1042365661967091E-3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1.4507023858581095E-3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13.895231940742411</v>
      </c>
      <c r="D31" s="20">
        <f t="shared" si="0"/>
        <v>3.159537010734612E-3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13.397367298568289</v>
      </c>
      <c r="D32" s="20">
        <f t="shared" si="0"/>
        <v>3.0463311448668388E-3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12.843734319714612</v>
      </c>
      <c r="D33" s="20">
        <f t="shared" si="0"/>
        <v>2.9204445173883495E-3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13.319424457550173</v>
      </c>
      <c r="D34" s="20">
        <f t="shared" si="0"/>
        <v>3.0286082819474753E-3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12.17836883073136</v>
      </c>
      <c r="D35" s="20">
        <f t="shared" si="0"/>
        <v>2.7691518367714764E-3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11.451103930817144</v>
      </c>
      <c r="D36" s="20">
        <f t="shared" si="0"/>
        <v>2.60378429359649E-3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12.249109941986518</v>
      </c>
      <c r="D37" s="20">
        <f t="shared" si="0"/>
        <v>2.7852371500749424E-3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10.859395671616305</v>
      </c>
      <c r="D38" s="20">
        <f t="shared" si="0"/>
        <v>2.4692400015346398E-3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2.3875196005501802E-3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9.0444249254399978</v>
      </c>
      <c r="D40" s="20">
        <f t="shared" si="0"/>
        <v>2.0565468366850093E-3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5.5562420038801097</v>
      </c>
      <c r="D41" s="20">
        <f t="shared" si="0"/>
        <v>1.2633939704441879E-3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4.878703299113921</v>
      </c>
      <c r="D42" s="20">
        <f t="shared" si="0"/>
        <v>1.1093333097050777E-3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5.098192859524012</v>
      </c>
      <c r="D43" s="20">
        <f t="shared" si="0"/>
        <v>1.1592414647141477E-3</v>
      </c>
    </row>
    <row r="44" spans="2:14">
      <c r="B44" s="22" t="s">
        <v>56</v>
      </c>
      <c r="C44" s="9">
        <f>[2]SHIB!$J$4</f>
        <v>4.551145362153866</v>
      </c>
      <c r="D44" s="20">
        <f t="shared" si="0"/>
        <v>1.0348522625805146E-3</v>
      </c>
    </row>
    <row r="45" spans="2:14">
      <c r="B45" s="22" t="s">
        <v>23</v>
      </c>
      <c r="C45" s="9">
        <f>[2]LUNA!J4</f>
        <v>3.5593730674749282</v>
      </c>
      <c r="D45" s="20">
        <f t="shared" si="0"/>
        <v>8.0934028231112475E-4</v>
      </c>
    </row>
    <row r="46" spans="2:14">
      <c r="B46" s="22" t="s">
        <v>36</v>
      </c>
      <c r="C46" s="9">
        <f>[2]AMP!$J$4</f>
        <v>3.5064587978960584</v>
      </c>
      <c r="D46" s="20">
        <f t="shared" si="0"/>
        <v>7.9730848652366309E-4</v>
      </c>
    </row>
    <row r="47" spans="2:14">
      <c r="B47" s="22" t="s">
        <v>64</v>
      </c>
      <c r="C47" s="10">
        <f>[2]ACE!$J$4</f>
        <v>3.2778686871370972</v>
      </c>
      <c r="D47" s="20">
        <f t="shared" si="0"/>
        <v>7.4533102272090535E-4</v>
      </c>
    </row>
    <row r="48" spans="2:14">
      <c r="B48" s="22" t="s">
        <v>40</v>
      </c>
      <c r="C48" s="9">
        <f>[2]SHPING!$J$4</f>
        <v>2.8610598190528691</v>
      </c>
      <c r="D48" s="20">
        <f t="shared" si="0"/>
        <v>6.5055584727002642E-4</v>
      </c>
    </row>
    <row r="49" spans="2:4">
      <c r="B49" s="22" t="s">
        <v>62</v>
      </c>
      <c r="C49" s="10">
        <f>[2]SEI!$J$4</f>
        <v>2.1312664660596674</v>
      </c>
      <c r="D49" s="20">
        <f t="shared" si="0"/>
        <v>4.8461337730597824E-4</v>
      </c>
    </row>
    <row r="50" spans="2:4">
      <c r="B50" s="22" t="s">
        <v>50</v>
      </c>
      <c r="C50" s="9">
        <f>[2]KAVA!$J$4</f>
        <v>2.5572922349938145</v>
      </c>
      <c r="D50" s="20">
        <f t="shared" si="0"/>
        <v>5.8148431765547707E-4</v>
      </c>
    </row>
    <row r="51" spans="2:4">
      <c r="B51" s="7" t="s">
        <v>25</v>
      </c>
      <c r="C51" s="1">
        <f>[2]POLIS!J4</f>
        <v>2.6041742763440943</v>
      </c>
      <c r="D51" s="20">
        <f t="shared" si="0"/>
        <v>5.9214448838286731E-4</v>
      </c>
    </row>
    <row r="52" spans="2:4">
      <c r="B52" s="7" t="s">
        <v>28</v>
      </c>
      <c r="C52" s="1">
        <f>[2]ATLAS!O47</f>
        <v>2.1002950125304736</v>
      </c>
      <c r="D52" s="20">
        <f t="shared" si="0"/>
        <v>4.7757100089088495E-4</v>
      </c>
    </row>
    <row r="53" spans="2:4">
      <c r="B53" s="22" t="s">
        <v>63</v>
      </c>
      <c r="C53" s="10">
        <f>[2]MEME!$J$4</f>
        <v>1.7778135848542622</v>
      </c>
      <c r="D53" s="20">
        <f t="shared" si="0"/>
        <v>4.0424426475846971E-4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3.8582171219886689E-4</v>
      </c>
    </row>
    <row r="55" spans="2:4">
      <c r="B55" s="22" t="s">
        <v>43</v>
      </c>
      <c r="C55" s="9">
        <f>[2]TRX!$J$4</f>
        <v>0.98169691727953168</v>
      </c>
      <c r="D55" s="20">
        <f t="shared" si="0"/>
        <v>2.2322101255281627E-4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2023-12-29T18:46:18Z</dcterms:modified>
</cp:coreProperties>
</file>