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N2" i="1"/>
  <c r="H2"/>
  <c r="C18" l="1"/>
  <c r="T2"/>
  <c r="C25" i="2" l="1"/>
  <c r="C26" i="1" l="1"/>
  <c r="C4"/>
  <c r="C38"/>
  <c r="C29"/>
  <c r="Q2" l="1"/>
  <c r="C44" l="1"/>
  <c r="C43" l="1"/>
  <c r="C46" l="1"/>
  <c r="C45"/>
  <c r="C27"/>
  <c r="C17"/>
  <c r="C16" l="1"/>
  <c r="C50" l="1"/>
  <c r="C40" l="1"/>
  <c r="C48" l="1"/>
  <c r="C23" l="1"/>
  <c r="C24"/>
  <c r="C47"/>
  <c r="C41"/>
  <c r="C15"/>
  <c r="C28"/>
  <c r="C33" l="1"/>
  <c r="C49"/>
  <c r="C42"/>
  <c r="C31"/>
  <c r="C34"/>
  <c r="C35"/>
  <c r="C36"/>
  <c r="C39"/>
  <c r="C32"/>
  <c r="C37"/>
  <c r="C25"/>
  <c r="C19"/>
  <c r="C12"/>
  <c r="C21" l="1"/>
  <c r="C22"/>
  <c r="C14"/>
  <c r="C20"/>
  <c r="C13" l="1"/>
  <c r="C30" l="1"/>
  <c r="C7" l="1"/>
  <c r="N9" l="1"/>
  <c r="D13"/>
  <c r="D36"/>
  <c r="D19"/>
  <c r="D25"/>
  <c r="Q3"/>
  <c r="D48"/>
  <c r="D44"/>
  <c r="D20"/>
  <c r="D7"/>
  <c r="E7" s="1"/>
  <c r="D42"/>
  <c r="D22"/>
  <c r="D46"/>
  <c r="N8"/>
  <c r="D33"/>
  <c r="D34"/>
  <c r="D18"/>
  <c r="D35"/>
  <c r="D43"/>
  <c r="D47"/>
  <c r="D17"/>
  <c r="D28"/>
  <c r="D15"/>
  <c r="M9"/>
  <c r="D39"/>
  <c r="D12"/>
  <c r="D41"/>
  <c r="D49"/>
  <c r="D45"/>
  <c r="M8"/>
  <c r="D38"/>
  <c r="D32"/>
  <c r="D26"/>
  <c r="D14"/>
  <c r="D50"/>
  <c r="D29"/>
  <c r="D21"/>
  <c r="D40"/>
  <c r="D23"/>
  <c r="D31"/>
  <c r="D27"/>
  <c r="D16"/>
  <c r="D37"/>
  <c r="D24"/>
  <c r="D30"/>
  <c r="N10" l="1"/>
  <c r="M10"/>
  <c r="M11" l="1"/>
  <c r="N11"/>
  <c r="N12" l="1"/>
  <c r="M12"/>
  <c r="M13" l="1"/>
  <c r="N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M26" l="1"/>
  <c r="N26"/>
  <c r="N27" l="1"/>
  <c r="M27"/>
  <c r="N28" l="1"/>
  <c r="M28"/>
  <c r="N29" l="1"/>
  <c r="M29"/>
  <c r="N30" l="1"/>
  <c r="M30"/>
  <c r="M31" l="1"/>
  <c r="N31"/>
  <c r="M32" l="1"/>
  <c r="N32"/>
  <c r="N33" l="1"/>
  <c r="M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<sst xmlns="http://schemas.openxmlformats.org/spreadsheetml/2006/main" count="97" uniqueCount="60">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</sst>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941.67491422795104</c:v>
                </c:pt>
                <c:pt idx="1">
                  <c:v>849.19851203834583</c:v>
                </c:pt>
                <c:pt idx="2">
                  <c:v>180.1788569235222</c:v>
                </c:pt>
                <c:pt idx="3">
                  <c:v>674.97471739670243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941.67491422795104</v>
          </cell>
        </row>
      </sheetData>
      <sheetData sheetId="1">
        <row r="4">
          <cell r="J4">
            <v>849.19851203834583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0.70339106172450616</v>
          </cell>
        </row>
      </sheetData>
      <sheetData sheetId="4">
        <row r="46">
          <cell r="M46">
            <v>79.390000000000015</v>
          </cell>
          <cell r="O46">
            <v>0.88334650610284804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29.516774498648449</v>
          </cell>
        </row>
      </sheetData>
      <sheetData sheetId="8">
        <row r="4">
          <cell r="J4">
            <v>6.7206157676929834</v>
          </cell>
        </row>
      </sheetData>
      <sheetData sheetId="9">
        <row r="4">
          <cell r="J4">
            <v>17.002088946145314</v>
          </cell>
        </row>
      </sheetData>
      <sheetData sheetId="10">
        <row r="4">
          <cell r="J4">
            <v>10.388652712607573</v>
          </cell>
        </row>
      </sheetData>
      <sheetData sheetId="11">
        <row r="4">
          <cell r="J4">
            <v>33.955587870011335</v>
          </cell>
        </row>
      </sheetData>
      <sheetData sheetId="12">
        <row r="4">
          <cell r="J4">
            <v>2.4434587016899822</v>
          </cell>
        </row>
      </sheetData>
      <sheetData sheetId="13">
        <row r="4">
          <cell r="J4">
            <v>142.90957330813822</v>
          </cell>
        </row>
      </sheetData>
      <sheetData sheetId="14">
        <row r="4">
          <cell r="J4">
            <v>4.5351535001748537</v>
          </cell>
        </row>
      </sheetData>
      <sheetData sheetId="15">
        <row r="4">
          <cell r="J4">
            <v>30.110705911209305</v>
          </cell>
        </row>
      </sheetData>
      <sheetData sheetId="16">
        <row r="4">
          <cell r="J4">
            <v>3.8465842950283049</v>
          </cell>
        </row>
      </sheetData>
      <sheetData sheetId="17">
        <row r="4">
          <cell r="J4">
            <v>6.9338801891577893</v>
          </cell>
        </row>
      </sheetData>
      <sheetData sheetId="18">
        <row r="4">
          <cell r="J4">
            <v>8.4980435392292861</v>
          </cell>
        </row>
      </sheetData>
      <sheetData sheetId="19">
        <row r="4">
          <cell r="J4">
            <v>8.7412644499693624</v>
          </cell>
        </row>
      </sheetData>
      <sheetData sheetId="20">
        <row r="4">
          <cell r="J4">
            <v>10.666487260251277</v>
          </cell>
        </row>
      </sheetData>
      <sheetData sheetId="21">
        <row r="4">
          <cell r="J4">
            <v>1.4291942744464607</v>
          </cell>
        </row>
      </sheetData>
      <sheetData sheetId="22">
        <row r="4">
          <cell r="J4">
            <v>26.583545282622104</v>
          </cell>
        </row>
      </sheetData>
      <sheetData sheetId="23">
        <row r="4">
          <cell r="J4">
            <v>32.625185903396222</v>
          </cell>
        </row>
      </sheetData>
      <sheetData sheetId="24">
        <row r="4">
          <cell r="J4">
            <v>23.551911471426074</v>
          </cell>
        </row>
      </sheetData>
      <sheetData sheetId="25">
        <row r="4">
          <cell r="J4">
            <v>27.756513296541367</v>
          </cell>
        </row>
      </sheetData>
      <sheetData sheetId="26">
        <row r="4">
          <cell r="J4">
            <v>3.8028691839587871</v>
          </cell>
        </row>
      </sheetData>
      <sheetData sheetId="27">
        <row r="4">
          <cell r="J4">
            <v>180.1788569235222</v>
          </cell>
        </row>
      </sheetData>
      <sheetData sheetId="28">
        <row r="4">
          <cell r="J4">
            <v>0.7174010543560666</v>
          </cell>
        </row>
      </sheetData>
      <sheetData sheetId="29">
        <row r="4">
          <cell r="J4">
            <v>10.297381482169907</v>
          </cell>
        </row>
      </sheetData>
      <sheetData sheetId="30">
        <row r="4">
          <cell r="J4">
            <v>22.236202110644307</v>
          </cell>
        </row>
      </sheetData>
      <sheetData sheetId="31">
        <row r="4">
          <cell r="J4">
            <v>4.3289901599239844</v>
          </cell>
        </row>
      </sheetData>
      <sheetData sheetId="32">
        <row r="4">
          <cell r="J4">
            <v>2.4420959725305065</v>
          </cell>
        </row>
      </sheetData>
      <sheetData sheetId="33">
        <row r="4">
          <cell r="J4">
            <v>1.6327988532427598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13.11+0.42848323</f>
        <v>13.538483229999999</v>
      </c>
      <c r="J2" t="s">
        <v>6</v>
      </c>
      <c r="K2" s="9">
        <v>16.47</v>
      </c>
      <c r="M2" t="s">
        <v>7</v>
      </c>
      <c r="N2" s="9">
        <f>15.33</f>
        <v>15.33</v>
      </c>
      <c r="P2" t="s">
        <v>8</v>
      </c>
      <c r="Q2" s="10">
        <f>N2+K2+H2</f>
        <v>45.338483229999994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1.6980998367881497E-2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2669.9539242495257</v>
      </c>
      <c r="D7" s="20">
        <f>(C7*[1]Feuil1!$K$2-C4)/C4</f>
        <v>1.4894766527597431E-2</v>
      </c>
      <c r="E7" s="31">
        <f>C7-C7/(1+D7)</f>
        <v>39.184693480294754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941.67491422795104</v>
      </c>
    </row>
    <row r="9" spans="2:20">
      <c r="M9" s="17" t="str">
        <f>IF(C13&gt;C7*[2]Params!F8,B13,"Others")</f>
        <v>BTC</v>
      </c>
      <c r="N9" s="18">
        <f>IF(C13&gt;C7*0.1,C13,C7)</f>
        <v>849.19851203834583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180.1788569235222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674.97471739670243</v>
      </c>
    </row>
    <row r="12" spans="2:20">
      <c r="B12" s="7" t="s">
        <v>19</v>
      </c>
      <c r="C12" s="1">
        <f>[2]ETH!J4</f>
        <v>941.67491422795104</v>
      </c>
      <c r="D12" s="20">
        <f>C12/$C$7</f>
        <v>0.35269332016380706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849.19851203834583</v>
      </c>
      <c r="D13" s="20">
        <f t="shared" ref="D13:D50" si="0">C13/$C$7</f>
        <v>0.3180573658315245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180.1788569235222</v>
      </c>
      <c r="D14" s="20">
        <f t="shared" si="0"/>
        <v>6.7483882507136189E-2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142.90957330813822</v>
      </c>
      <c r="D15" s="20">
        <f t="shared" si="0"/>
        <v>5.3525108433587459E-2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2.9734595522023875E-2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2.5899323344853894E-2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13.538483229999999</v>
      </c>
      <c r="D18" s="20">
        <f>C18/$C$7</f>
        <v>5.0706804739356747E-3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33.955587870011335</v>
      </c>
      <c r="D19" s="20">
        <f>C19/$C$7</f>
        <v>1.2717668107158672E-2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32.625185903396222</v>
      </c>
      <c r="D20" s="20">
        <f t="shared" si="0"/>
        <v>1.2219381618192738E-2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42</v>
      </c>
      <c r="C21" s="1">
        <f>[2]DOT!$J$4</f>
        <v>30.110705911209305</v>
      </c>
      <c r="D21" s="20">
        <f t="shared" si="0"/>
        <v>1.127761256017662E-2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29.516774498648449</v>
      </c>
      <c r="D22" s="20">
        <f t="shared" si="0"/>
        <v>1.1055162499459635E-2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27.756513296541367</v>
      </c>
      <c r="D23" s="20">
        <f t="shared" si="0"/>
        <v>1.0395877263815781E-2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49</v>
      </c>
      <c r="C24" s="1">
        <f>[2]LUNC!J4</f>
        <v>26.583545282622104</v>
      </c>
      <c r="D24" s="20">
        <f t="shared" si="0"/>
        <v>9.9565558196268288E-3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23.551911471426074</v>
      </c>
      <c r="D25" s="20">
        <f t="shared" si="0"/>
        <v>8.8210928501494933E-3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15.33</v>
      </c>
      <c r="D26" s="20">
        <f t="shared" si="0"/>
        <v>5.7416721167984118E-3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8.4895347671731253E-3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17.002088946145314</v>
      </c>
      <c r="D28" s="20">
        <f t="shared" si="0"/>
        <v>6.3679334657148756E-3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16.47</v>
      </c>
      <c r="D29" s="20">
        <f t="shared" si="0"/>
        <v>6.1686457771474128E-3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22.236202110644307</v>
      </c>
      <c r="D30" s="20">
        <f t="shared" si="0"/>
        <v>8.3283093047736723E-3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10.666487260251277</v>
      </c>
      <c r="D31" s="20">
        <f t="shared" si="0"/>
        <v>3.995007989978489E-3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10.388652712607573</v>
      </c>
      <c r="D32" s="20">
        <f t="shared" si="0"/>
        <v>3.8909483112251199E-3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10.297381482169907</v>
      </c>
      <c r="D33" s="20">
        <f t="shared" si="0"/>
        <v>3.856763739870271E-3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8.7412644499693624</v>
      </c>
      <c r="D34" s="20">
        <f t="shared" si="0"/>
        <v>3.2739383142824717E-3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8.4980435392292861</v>
      </c>
      <c r="D35" s="20">
        <f t="shared" si="0"/>
        <v>3.182842768201675E-3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53</v>
      </c>
      <c r="C36" s="9">
        <f>[2]ICP!$J$4</f>
        <v>6.9338801891577893</v>
      </c>
      <c r="D36" s="20">
        <f t="shared" si="0"/>
        <v>2.5970036884088829E-3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46</v>
      </c>
      <c r="C37" s="9">
        <f>[2]ALGO!$J$4</f>
        <v>6.7206157676929834</v>
      </c>
      <c r="D37" s="20">
        <f t="shared" si="0"/>
        <v>2.5171279948518299E-3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2.0225068121794798E-3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4.5351535001748537</v>
      </c>
      <c r="D39" s="20">
        <f t="shared" si="0"/>
        <v>1.6985886756265283E-3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4.3289901599239844</v>
      </c>
      <c r="D40" s="20">
        <f t="shared" si="0"/>
        <v>1.6213726089452209E-3</v>
      </c>
    </row>
    <row r="41" spans="2:14">
      <c r="B41" s="22" t="s">
        <v>33</v>
      </c>
      <c r="C41" s="1">
        <f>[2]EGLD!$J$4</f>
        <v>3.8465842950283049</v>
      </c>
      <c r="D41" s="20">
        <f t="shared" si="0"/>
        <v>1.4406931370958052E-3</v>
      </c>
    </row>
    <row r="42" spans="2:14">
      <c r="B42" s="22" t="s">
        <v>56</v>
      </c>
      <c r="C42" s="9">
        <f>[2]SHIB!$J$4</f>
        <v>3.8028691839587871</v>
      </c>
      <c r="D42" s="20">
        <f t="shared" si="0"/>
        <v>1.424320153774827E-3</v>
      </c>
    </row>
    <row r="43" spans="2:14">
      <c r="B43" s="22" t="s">
        <v>50</v>
      </c>
      <c r="C43" s="9">
        <f>[2]KAVA!$J$4</f>
        <v>2.4420959725305065</v>
      </c>
      <c r="D43" s="20">
        <f t="shared" si="0"/>
        <v>9.1465847045167051E-4</v>
      </c>
    </row>
    <row r="44" spans="2:14">
      <c r="B44" s="22" t="s">
        <v>36</v>
      </c>
      <c r="C44" s="9">
        <f>[2]AMP!$J$4</f>
        <v>2.4434587016899822</v>
      </c>
      <c r="D44" s="20">
        <f t="shared" si="0"/>
        <v>9.1516886471244743E-4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6.355141879375079E-4</v>
      </c>
    </row>
    <row r="46" spans="2:14">
      <c r="B46" s="22" t="s">
        <v>40</v>
      </c>
      <c r="C46" s="9">
        <f>[2]SHPING!$J$4</f>
        <v>1.6327988532427598</v>
      </c>
      <c r="D46" s="20">
        <f t="shared" si="0"/>
        <v>6.1154570437080074E-4</v>
      </c>
    </row>
    <row r="47" spans="2:14">
      <c r="B47" s="22" t="s">
        <v>23</v>
      </c>
      <c r="C47" s="9">
        <f>[2]LUNA!J4</f>
        <v>1.4291942744464607</v>
      </c>
      <c r="D47" s="20">
        <f t="shared" si="0"/>
        <v>5.3528799185108809E-4</v>
      </c>
    </row>
    <row r="48" spans="2:14">
      <c r="B48" s="7" t="s">
        <v>28</v>
      </c>
      <c r="C48" s="1">
        <f>[2]ATLAS!O46</f>
        <v>0.88334650610284804</v>
      </c>
      <c r="D48" s="20">
        <f t="shared" si="0"/>
        <v>3.3084709742739861E-4</v>
      </c>
    </row>
    <row r="49" spans="2:4">
      <c r="B49" s="22" t="s">
        <v>43</v>
      </c>
      <c r="C49" s="9">
        <f>[2]TRX!$J$4</f>
        <v>0.7174010543560666</v>
      </c>
      <c r="D49" s="20">
        <f t="shared" si="0"/>
        <v>2.6869417027775662E-4</v>
      </c>
    </row>
    <row r="50" spans="2:4">
      <c r="B50" s="7" t="s">
        <v>25</v>
      </c>
      <c r="C50" s="1">
        <f>[2]POLIS!J4</f>
        <v>0.70339106172450616</v>
      </c>
      <c r="D50" s="20">
        <f t="shared" si="0"/>
        <v>2.6344689147480936E-4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2023-08-04T12:27:57Z</dcterms:modified>
</cp:coreProperties>
</file>