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<sst xmlns="http://schemas.openxmlformats.org/spreadsheetml/2006/main" count="107" uniqueCount="67">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</sst>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1295.2482618180416</c:v>
                </c:pt>
                <c:pt idx="1">
                  <c:v>1272.7592870779185</c:v>
                </c:pt>
                <c:pt idx="2">
                  <c:v>539.94000000000005</c:v>
                </c:pt>
                <c:pt idx="3">
                  <c:v>245.51394084524523</c:v>
                </c:pt>
                <c:pt idx="4">
                  <c:v>219.66165485821173</c:v>
                </c:pt>
                <c:pt idx="5">
                  <c:v>792.17384381633701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1272.7592870779185</v>
          </cell>
        </row>
      </sheetData>
      <sheetData sheetId="1">
        <row r="4">
          <cell r="J4">
            <v>1295.2482618180416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2.4442967940391962</v>
          </cell>
        </row>
      </sheetData>
      <sheetData sheetId="4">
        <row r="47">
          <cell r="M47">
            <v>111.75</v>
          </cell>
          <cell r="O47">
            <v>2.2067993098524319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2.7455390209470578</v>
          </cell>
        </row>
      </sheetData>
      <sheetData sheetId="8">
        <row r="4">
          <cell r="J4">
            <v>37.418611935379552</v>
          </cell>
        </row>
      </sheetData>
      <sheetData sheetId="9">
        <row r="4">
          <cell r="J4">
            <v>9.3595734150337329</v>
          </cell>
        </row>
      </sheetData>
      <sheetData sheetId="10">
        <row r="4">
          <cell r="J4">
            <v>19.743249433150648</v>
          </cell>
        </row>
      </sheetData>
      <sheetData sheetId="11">
        <row r="4">
          <cell r="J4">
            <v>11.854720315738582</v>
          </cell>
        </row>
      </sheetData>
      <sheetData sheetId="12">
        <row r="4">
          <cell r="J4">
            <v>47.879823845118288</v>
          </cell>
        </row>
      </sheetData>
      <sheetData sheetId="13">
        <row r="4">
          <cell r="J4">
            <v>3.5771849417328827</v>
          </cell>
        </row>
      </sheetData>
      <sheetData sheetId="14">
        <row r="4">
          <cell r="J4">
            <v>219.66165485821173</v>
          </cell>
        </row>
      </sheetData>
      <sheetData sheetId="15">
        <row r="4">
          <cell r="J4">
            <v>4.8867432558340544</v>
          </cell>
        </row>
      </sheetData>
      <sheetData sheetId="16">
        <row r="4">
          <cell r="J4">
            <v>43.42392499117944</v>
          </cell>
        </row>
      </sheetData>
      <sheetData sheetId="17">
        <row r="4">
          <cell r="J4">
            <v>5.5317161651680813</v>
          </cell>
        </row>
      </sheetData>
      <sheetData sheetId="18">
        <row r="4">
          <cell r="J4">
            <v>4.5161415376150673</v>
          </cell>
        </row>
      </sheetData>
      <sheetData sheetId="19">
        <row r="4">
          <cell r="J4">
            <v>11.449595869726584</v>
          </cell>
        </row>
      </sheetData>
      <sheetData sheetId="20">
        <row r="4">
          <cell r="J4">
            <v>2.2075094906638189</v>
          </cell>
        </row>
      </sheetData>
      <sheetData sheetId="21">
        <row r="4">
          <cell r="J4">
            <v>14.978777543804362</v>
          </cell>
        </row>
      </sheetData>
      <sheetData sheetId="22">
        <row r="4">
          <cell r="J4">
            <v>7.9333751765895704</v>
          </cell>
        </row>
      </sheetData>
      <sheetData sheetId="23">
        <row r="4">
          <cell r="J4">
            <v>10.701859529380203</v>
          </cell>
        </row>
      </sheetData>
      <sheetData sheetId="24">
        <row r="4">
          <cell r="J4">
            <v>5.1247046507534613</v>
          </cell>
        </row>
      </sheetData>
      <sheetData sheetId="25">
        <row r="4">
          <cell r="J4">
            <v>14.955467713027717</v>
          </cell>
        </row>
      </sheetData>
      <sheetData sheetId="26">
        <row r="4">
          <cell r="J4">
            <v>47.901728913516294</v>
          </cell>
        </row>
      </sheetData>
      <sheetData sheetId="27">
        <row r="4">
          <cell r="J4">
            <v>1.5351774125640358</v>
          </cell>
        </row>
      </sheetData>
      <sheetData sheetId="28">
        <row r="4">
          <cell r="J4">
            <v>38.957980849441341</v>
          </cell>
        </row>
      </sheetData>
      <sheetData sheetId="29">
        <row r="4">
          <cell r="J4">
            <v>33.038867551850217</v>
          </cell>
        </row>
      </sheetData>
      <sheetData sheetId="30">
        <row r="4">
          <cell r="J4">
            <v>2.6861118484429705</v>
          </cell>
        </row>
      </sheetData>
      <sheetData sheetId="31">
        <row r="4">
          <cell r="J4">
            <v>4.0658745735899471</v>
          </cell>
        </row>
      </sheetData>
      <sheetData sheetId="32">
        <row r="4">
          <cell r="J4">
            <v>2.5598935950846147</v>
          </cell>
        </row>
      </sheetData>
      <sheetData sheetId="33">
        <row r="4">
          <cell r="J4">
            <v>245.51394084524523</v>
          </cell>
        </row>
      </sheetData>
      <sheetData sheetId="34">
        <row r="4">
          <cell r="J4">
            <v>0.97273572891545601</v>
          </cell>
        </row>
      </sheetData>
      <sheetData sheetId="35">
        <row r="4">
          <cell r="J4">
            <v>10.731965011219959</v>
          </cell>
        </row>
      </sheetData>
      <sheetData sheetId="36">
        <row r="4">
          <cell r="J4">
            <v>17.495410179759393</v>
          </cell>
        </row>
      </sheetData>
      <sheetData sheetId="37">
        <row r="4">
          <cell r="J4">
            <v>18.685970043263644</v>
          </cell>
        </row>
      </sheetData>
      <sheetData sheetId="38">
        <row r="4">
          <cell r="J4">
            <v>17.025719573954571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0.13676503605237392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4365.2969884157555</v>
      </c>
      <c r="D7" s="20">
        <f>(C7*[1]Feuil1!$K$2-C4)/C4</f>
        <v>0.531387918064124</v>
      </c>
      <c r="E7" s="31">
        <f>C7-C7/(1+D7)</f>
        <v>1514.7475378663048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1295.2482618180416</v>
      </c>
    </row>
    <row r="9" spans="2:20">
      <c r="M9" s="17" t="str">
        <f>IF(C13&gt;C7*Params!F8,B13,"Others")</f>
        <v>ETH</v>
      </c>
      <c r="N9" s="18">
        <f>IF(C13&gt;C7*0.1,C13,C7)</f>
        <v>1272.7592870779185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245.51394084524523</v>
      </c>
    </row>
    <row r="12" spans="2:20">
      <c r="B12" s="7" t="s">
        <v>4</v>
      </c>
      <c r="C12" s="1">
        <f>[2]BTC!J4</f>
        <v>1295.2482618180416</v>
      </c>
      <c r="D12" s="20">
        <f>C12/$C$7</f>
        <v>0.29671480892485858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219.66165485821173</v>
      </c>
    </row>
    <row r="13" spans="2:20">
      <c r="B13" s="7" t="s">
        <v>19</v>
      </c>
      <c r="C13" s="1">
        <f>[2]ETH!J4</f>
        <v>1272.7592870779185</v>
      </c>
      <c r="D13" s="20">
        <f t="shared" ref="D13:D55" si="0">C13/$C$7</f>
        <v>0.29156304610097689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792.17384381633701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0.12368917886522858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245.51394084524523</v>
      </c>
      <c r="D15" s="20">
        <f t="shared" si="0"/>
        <v>5.6242207917758795E-2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219.66165485821173</v>
      </c>
      <c r="D16" s="20">
        <f t="shared" si="0"/>
        <v>5.0319979474736924E-2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2.5599632807699547E-2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2.0617153939086884E-2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1.4328921987665383E-2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1.1614330052352278E-2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47.901728913516294</v>
      </c>
      <c r="D21" s="20">
        <f t="shared" si="0"/>
        <v>1.0973303543981938E-2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47.879823845118288</v>
      </c>
      <c r="D22" s="20">
        <f t="shared" si="0"/>
        <v>1.0968285542124073E-2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43.42392499117944</v>
      </c>
      <c r="D23" s="20">
        <f t="shared" si="0"/>
        <v>9.947530513138984E-3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38.957980849441341</v>
      </c>
      <c r="D24" s="20">
        <f t="shared" si="0"/>
        <v>8.9244743147658991E-3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37.418611935379552</v>
      </c>
      <c r="D25" s="20">
        <f t="shared" si="0"/>
        <v>8.5718364717630446E-3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33.038867551850217</v>
      </c>
      <c r="D26" s="20">
        <f t="shared" si="0"/>
        <v>7.5685268698844274E-3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19.743249433150648</v>
      </c>
      <c r="D27" s="20">
        <f t="shared" si="0"/>
        <v>4.5227734757895197E-3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18.685970043263644</v>
      </c>
      <c r="D28" s="20">
        <f t="shared" si="0"/>
        <v>4.2805724542570285E-3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17.495410179759393</v>
      </c>
      <c r="D29" s="20">
        <f t="shared" si="0"/>
        <v>4.0078396100396343E-3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17.025719573954571</v>
      </c>
      <c r="D30" s="20">
        <f t="shared" si="0"/>
        <v>3.9002431264438461E-3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14.955467713027717</v>
      </c>
      <c r="D31" s="20">
        <f t="shared" si="0"/>
        <v>3.4259908896726232E-3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14.978777543804362</v>
      </c>
      <c r="D32" s="20">
        <f t="shared" si="0"/>
        <v>3.4313306937772473E-3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11.854720315738582</v>
      </c>
      <c r="D33" s="20">
        <f t="shared" si="0"/>
        <v>2.7156732628267001E-3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11.449595869726584</v>
      </c>
      <c r="D34" s="20">
        <f t="shared" si="0"/>
        <v>2.6228675620720704E-3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10.731965011219959</v>
      </c>
      <c r="D35" s="20">
        <f t="shared" si="0"/>
        <v>2.4584730522801798E-3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10.701859529380203</v>
      </c>
      <c r="D36" s="20">
        <f t="shared" si="0"/>
        <v>2.4515765039079505E-3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2.4053346262268029E-3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9.3595734150337329</v>
      </c>
      <c r="D38" s="20">
        <f t="shared" si="0"/>
        <v>2.1440862877992843E-3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7.9333751765895704</v>
      </c>
      <c r="D39" s="20">
        <f t="shared" si="0"/>
        <v>1.8173735252475305E-3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1.4615271347930478E-3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5.5317161651680813</v>
      </c>
      <c r="D41" s="20">
        <f t="shared" si="0"/>
        <v>1.2672027080511744E-3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5.1247046507534613</v>
      </c>
      <c r="D42" s="20">
        <f t="shared" si="0"/>
        <v>1.173964718632651E-3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4.8867432558340544</v>
      </c>
      <c r="D43" s="20">
        <f t="shared" si="0"/>
        <v>1.1194526440702814E-3</v>
      </c>
    </row>
    <row r="44" spans="2:14">
      <c r="B44" s="22" t="s">
        <v>37</v>
      </c>
      <c r="C44" s="9">
        <f>[2]GRT!$J$4</f>
        <v>4.5161415376150673</v>
      </c>
      <c r="D44" s="20">
        <f t="shared" si="0"/>
        <v>1.0345553921301597E-3</v>
      </c>
    </row>
    <row r="45" spans="2:14">
      <c r="B45" s="22" t="s">
        <v>56</v>
      </c>
      <c r="C45" s="9">
        <f>[2]SHIB!$J$4</f>
        <v>4.0658745735899471</v>
      </c>
      <c r="D45" s="20">
        <f t="shared" si="0"/>
        <v>9.3140846645247972E-4</v>
      </c>
    </row>
    <row r="46" spans="2:14">
      <c r="B46" s="22" t="s">
        <v>36</v>
      </c>
      <c r="C46" s="9">
        <f>[2]AMP!$J$4</f>
        <v>3.5771849417328827</v>
      </c>
      <c r="D46" s="20">
        <f t="shared" si="0"/>
        <v>8.1945969569211538E-4</v>
      </c>
    </row>
    <row r="47" spans="2:14">
      <c r="B47" s="22" t="s">
        <v>64</v>
      </c>
      <c r="C47" s="10">
        <f>[2]ACE!$J$4</f>
        <v>2.7455390209470578</v>
      </c>
      <c r="D47" s="20">
        <f t="shared" si="0"/>
        <v>6.2894667378483751E-4</v>
      </c>
    </row>
    <row r="48" spans="2:14">
      <c r="B48" s="22" t="s">
        <v>40</v>
      </c>
      <c r="C48" s="9">
        <f>[2]SHPING!$J$4</f>
        <v>2.5598935950846147</v>
      </c>
      <c r="D48" s="20">
        <f t="shared" si="0"/>
        <v>5.8641911463935608E-4</v>
      </c>
    </row>
    <row r="49" spans="2:4">
      <c r="B49" s="22" t="s">
        <v>62</v>
      </c>
      <c r="C49" s="10">
        <f>[2]SEI!$J$4</f>
        <v>2.6861118484429705</v>
      </c>
      <c r="D49" s="20">
        <f t="shared" si="0"/>
        <v>6.1533312752171045E-4</v>
      </c>
    </row>
    <row r="50" spans="2:4">
      <c r="B50" s="7" t="s">
        <v>25</v>
      </c>
      <c r="C50" s="1">
        <f>[2]POLIS!J4</f>
        <v>2.4442967940391962</v>
      </c>
      <c r="D50" s="20">
        <f t="shared" si="0"/>
        <v>5.5993825861691841E-4</v>
      </c>
    </row>
    <row r="51" spans="2:4">
      <c r="B51" s="22" t="s">
        <v>50</v>
      </c>
      <c r="C51" s="9">
        <f>[2]KAVA!$J$4</f>
        <v>2.2075094906638189</v>
      </c>
      <c r="D51" s="20">
        <f t="shared" si="0"/>
        <v>5.0569514434456919E-4</v>
      </c>
    </row>
    <row r="52" spans="2:4">
      <c r="B52" s="7" t="s">
        <v>28</v>
      </c>
      <c r="C52" s="1">
        <f>[2]ATLAS!O47</f>
        <v>2.2067993098524319</v>
      </c>
      <c r="D52" s="20">
        <f t="shared" si="0"/>
        <v>5.0553245648775867E-4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3.8870060948952679E-4</v>
      </c>
    </row>
    <row r="54" spans="2:4">
      <c r="B54" s="22" t="s">
        <v>63</v>
      </c>
      <c r="C54" s="10">
        <f>[2]MEME!$J$4</f>
        <v>1.5351774125640358</v>
      </c>
      <c r="D54" s="20">
        <f t="shared" si="0"/>
        <v>3.5167765598490913E-4</v>
      </c>
    </row>
    <row r="55" spans="2:4">
      <c r="B55" s="22" t="s">
        <v>43</v>
      </c>
      <c r="C55" s="9">
        <f>[2]TRX!$J$4</f>
        <v>0.97273572891545601</v>
      </c>
      <c r="D55" s="20">
        <f t="shared" si="0"/>
        <v>2.2283380294555382E-4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2024-01-07T22:00:23Z</dcterms:modified>
</cp:coreProperties>
</file>