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K2"/>
  <c r="H2"/>
  <c r="C50" l="1"/>
  <c r="C26" i="2" l="1"/>
  <c r="C15" i="1" l="1"/>
  <c r="C4"/>
  <c r="C39"/>
  <c r="C29"/>
  <c r="Q2" l="1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35" l="1"/>
  <c r="C16" l="1"/>
  <c r="C37" l="1"/>
  <c r="C14"/>
  <c r="C17" l="1"/>
  <c r="C41" l="1"/>
  <c r="C7" l="1"/>
  <c r="D14" l="1"/>
  <c r="D7"/>
  <c r="E7" s="1"/>
  <c r="D12"/>
  <c r="D48"/>
  <c r="D39"/>
  <c r="D49"/>
  <c r="D27"/>
  <c r="D44"/>
  <c r="D43"/>
  <c r="D17"/>
  <c r="D38"/>
  <c r="D26"/>
  <c r="D40"/>
  <c r="D23"/>
  <c r="D20"/>
  <c r="D42"/>
  <c r="D34"/>
  <c r="N9"/>
  <c r="D45"/>
  <c r="D24"/>
  <c r="D13"/>
  <c r="D28"/>
  <c r="D22"/>
  <c r="D21"/>
  <c r="D47"/>
  <c r="D33"/>
  <c r="D50"/>
  <c r="D15"/>
  <c r="D25"/>
  <c r="N8"/>
  <c r="D30"/>
  <c r="M8"/>
  <c r="D36"/>
  <c r="D19"/>
  <c r="D31"/>
  <c r="Q3"/>
  <c r="D35"/>
  <c r="D46"/>
  <c r="D29"/>
  <c r="D32"/>
  <c r="M9"/>
  <c r="D18"/>
  <c r="D37"/>
  <c r="D16"/>
  <c r="D41"/>
  <c r="N10" l="1"/>
  <c r="M10"/>
  <c r="N11" l="1"/>
  <c r="M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<sst xmlns="http://schemas.openxmlformats.org/spreadsheetml/2006/main" count="100" uniqueCount="62">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</sst>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1097.9400841982799</c:v>
                </c:pt>
                <c:pt idx="1">
                  <c:v>1098.9663527283935</c:v>
                </c:pt>
                <c:pt idx="2">
                  <c:v>214.52785244822229</c:v>
                </c:pt>
                <c:pt idx="3">
                  <c:v>1008.016131509631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1097.9400841982799</v>
          </cell>
        </row>
      </sheetData>
      <sheetData sheetId="1">
        <row r="4">
          <cell r="J4">
            <v>1098.9663527283935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1.9880718921404221</v>
          </cell>
        </row>
      </sheetData>
      <sheetData sheetId="4">
        <row r="46">
          <cell r="M46">
            <v>100.02</v>
          </cell>
          <cell r="O46">
            <v>1.3542481348450295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42.56912733045484</v>
          </cell>
        </row>
      </sheetData>
      <sheetData sheetId="8">
        <row r="4">
          <cell r="J4">
            <v>8.9887701436430518</v>
          </cell>
        </row>
      </sheetData>
      <sheetData sheetId="9">
        <row r="4">
          <cell r="J4">
            <v>18.113513649340479</v>
          </cell>
        </row>
      </sheetData>
      <sheetData sheetId="10">
        <row r="4">
          <cell r="J4">
            <v>12.491132167171719</v>
          </cell>
        </row>
      </sheetData>
      <sheetData sheetId="11">
        <row r="4">
          <cell r="J4">
            <v>57.980434418121192</v>
          </cell>
        </row>
      </sheetData>
      <sheetData sheetId="12">
        <row r="4">
          <cell r="J4">
            <v>1.9990085670292781</v>
          </cell>
        </row>
      </sheetData>
      <sheetData sheetId="13">
        <row r="4">
          <cell r="J4">
            <v>168.93909306716961</v>
          </cell>
        </row>
      </sheetData>
      <sheetData sheetId="14">
        <row r="4">
          <cell r="J4">
            <v>4.8116214907654591</v>
          </cell>
        </row>
      </sheetData>
      <sheetData sheetId="15">
        <row r="4">
          <cell r="J4">
            <v>39.138391402945459</v>
          </cell>
        </row>
      </sheetData>
      <sheetData sheetId="16">
        <row r="4">
          <cell r="J4">
            <v>5.5011947026387444</v>
          </cell>
        </row>
      </sheetData>
      <sheetData sheetId="17">
        <row r="4">
          <cell r="J4">
            <v>10.354997030631887</v>
          </cell>
        </row>
      </sheetData>
      <sheetData sheetId="18">
        <row r="4">
          <cell r="J4">
            <v>12.44215561744171</v>
          </cell>
        </row>
      </sheetData>
      <sheetData sheetId="19">
        <row r="4">
          <cell r="J4">
            <v>8.1859397649817964</v>
          </cell>
        </row>
      </sheetData>
      <sheetData sheetId="20">
        <row r="4">
          <cell r="J4">
            <v>12.124267509261065</v>
          </cell>
        </row>
      </sheetData>
      <sheetData sheetId="21">
        <row r="4">
          <cell r="J4">
            <v>2.834005099353988</v>
          </cell>
        </row>
      </sheetData>
      <sheetData sheetId="22">
        <row r="4">
          <cell r="J4">
            <v>28.501051061506459</v>
          </cell>
        </row>
      </sheetData>
      <sheetData sheetId="23">
        <row r="4">
          <cell r="J4">
            <v>48.21619074527041</v>
          </cell>
        </row>
      </sheetData>
      <sheetData sheetId="24">
        <row r="4">
          <cell r="J4">
            <v>35.218492538167361</v>
          </cell>
        </row>
      </sheetData>
      <sheetData sheetId="25">
        <row r="4">
          <cell r="J4">
            <v>39.348664894668346</v>
          </cell>
        </row>
      </sheetData>
      <sheetData sheetId="26">
        <row r="4">
          <cell r="J4">
            <v>3.929316404702083</v>
          </cell>
        </row>
      </sheetData>
      <sheetData sheetId="27">
        <row r="4">
          <cell r="J4">
            <v>214.52785244822229</v>
          </cell>
        </row>
      </sheetData>
      <sheetData sheetId="28">
        <row r="4">
          <cell r="J4">
            <v>1.0298801778871294</v>
          </cell>
        </row>
      </sheetData>
      <sheetData sheetId="29">
        <row r="4">
          <cell r="J4">
            <v>10.54892716242434</v>
          </cell>
        </row>
      </sheetData>
      <sheetData sheetId="30">
        <row r="4">
          <cell r="J4">
            <v>20.309824870028407</v>
          </cell>
        </row>
      </sheetData>
      <sheetData sheetId="31">
        <row r="4">
          <cell r="J4">
            <v>3.5872967670978806</v>
          </cell>
        </row>
      </sheetData>
      <sheetData sheetId="32">
        <row r="4">
          <cell r="J4">
            <v>2.4297351555103721</v>
          </cell>
        </row>
      </sheetData>
      <sheetData sheetId="33">
        <row r="4">
          <cell r="J4">
            <v>2.3885861775391044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188.3</v>
      </c>
      <c r="P2" t="s">
        <v>8</v>
      </c>
      <c r="Q2" s="10">
        <f>N2+K2+H2</f>
        <v>228.01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6.6203039481080653E-2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3444.1016875843011</v>
      </c>
      <c r="D7" s="20">
        <f>(C7*[1]Feuil1!$K$2-C4)/C4</f>
        <v>0.28428811926760239</v>
      </c>
      <c r="E7" s="31">
        <f>C7-C7/(1+D7)</f>
        <v>762.38125747677441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1097.9400841982799</v>
      </c>
    </row>
    <row r="9" spans="2:20">
      <c r="M9" s="17" t="str">
        <f>IF(C13&gt;C7*[2]Params!F8,B13,"Others")</f>
        <v>BTC</v>
      </c>
      <c r="N9" s="18">
        <f>IF(C13&gt;C7*0.1,C13,C7)</f>
        <v>1098.9663527283935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214.52785244822229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1008.016131509631</v>
      </c>
    </row>
    <row r="12" spans="2:20">
      <c r="B12" s="7" t="s">
        <v>19</v>
      </c>
      <c r="C12" s="1">
        <f>[2]ETH!J4</f>
        <v>1097.9400841982799</v>
      </c>
      <c r="D12" s="20">
        <f>C12/$C$7</f>
        <v>0.31878852130187163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1098.9663527283935</v>
      </c>
      <c r="D13" s="20">
        <f t="shared" ref="D13:D50" si="0">C13/$C$7</f>
        <v>0.31908649988183435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214.52785244822229</v>
      </c>
      <c r="D14" s="20">
        <f t="shared" si="0"/>
        <v>6.2288478072984106E-2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188.3</v>
      </c>
      <c r="D15" s="20">
        <f t="shared" si="0"/>
        <v>5.4673182466942187E-2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168.93909306716961</v>
      </c>
      <c r="D16" s="20">
        <f t="shared" si="0"/>
        <v>4.9051714609989867E-2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2.9040954383130944E-2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2.0077804395056041E-2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57.980434418121192</v>
      </c>
      <c r="D19" s="20">
        <f>C19/$C$7</f>
        <v>1.6834704569593812E-2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48.21619074527041</v>
      </c>
      <c r="D20" s="20">
        <f t="shared" si="0"/>
        <v>1.3999642031211143E-2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42.56912733045484</v>
      </c>
      <c r="D21" s="20">
        <f t="shared" si="0"/>
        <v>1.2360008847564805E-2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35.218492538167361</v>
      </c>
      <c r="D22" s="20">
        <f t="shared" si="0"/>
        <v>1.022574120419472E-2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39.348664894668346</v>
      </c>
      <c r="D23" s="20">
        <f t="shared" si="0"/>
        <v>1.1424942833864922E-2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39.138391402945459</v>
      </c>
      <c r="D24" s="20">
        <f t="shared" si="0"/>
        <v>1.1363889615697495E-2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28.501051061506459</v>
      </c>
      <c r="D25" s="20">
        <f t="shared" si="0"/>
        <v>8.2753221730503396E-3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6.8716515403662512E-3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20.309824870028407</v>
      </c>
      <c r="D27" s="20">
        <f t="shared" si="0"/>
        <v>5.896987578283077E-3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18.113513649340479</v>
      </c>
      <c r="D28" s="20">
        <f t="shared" si="0"/>
        <v>5.2592853790113638E-3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1.1474690234166515E-2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12.44215561744171</v>
      </c>
      <c r="D30" s="20">
        <f t="shared" si="0"/>
        <v>3.6125982174959122E-3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12.124267509261065</v>
      </c>
      <c r="D31" s="20">
        <f t="shared" si="0"/>
        <v>3.5202989368658994E-3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12.491132167171719</v>
      </c>
      <c r="D32" s="20">
        <f t="shared" si="0"/>
        <v>3.6268186308787589E-3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10.54892716242434</v>
      </c>
      <c r="D33" s="20">
        <f t="shared" si="0"/>
        <v>3.0628965458401941E-3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10.354997030631887</v>
      </c>
      <c r="D34" s="20">
        <f t="shared" si="0"/>
        <v>3.0065886463111081E-3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8.1859397649817964</v>
      </c>
      <c r="D35" s="20">
        <f t="shared" si="0"/>
        <v>2.3767996730443314E-3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8.9887701436430518</v>
      </c>
      <c r="D36" s="20">
        <f t="shared" si="0"/>
        <v>2.6099026564885752E-3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3.5872967670978806</v>
      </c>
      <c r="D37" s="20">
        <f t="shared" si="0"/>
        <v>1.0415769023399586E-3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5.5011947026387444</v>
      </c>
      <c r="D38" s="20">
        <f t="shared" si="0"/>
        <v>1.5972799881229093E-3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1.3936870729756906E-3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4.8116214907654591</v>
      </c>
      <c r="D40" s="20">
        <f t="shared" si="0"/>
        <v>1.3970613899441334E-3</v>
      </c>
    </row>
    <row r="41" spans="2:14">
      <c r="B41" s="7" t="s">
        <v>28</v>
      </c>
      <c r="C41" s="1">
        <f>[2]ATLAS!O46</f>
        <v>1.3542481348450295</v>
      </c>
      <c r="D41" s="20">
        <f t="shared" si="0"/>
        <v>3.9320794148644942E-4</v>
      </c>
    </row>
    <row r="42" spans="2:14">
      <c r="B42" s="22" t="s">
        <v>56</v>
      </c>
      <c r="C42" s="9">
        <f>[2]SHIB!$J$4</f>
        <v>3.929316404702083</v>
      </c>
      <c r="D42" s="20">
        <f t="shared" si="0"/>
        <v>1.1408828080967937E-3</v>
      </c>
    </row>
    <row r="43" spans="2:14">
      <c r="B43" s="22" t="s">
        <v>23</v>
      </c>
      <c r="C43" s="9">
        <f>[2]LUNA!J4</f>
        <v>2.834005099353988</v>
      </c>
      <c r="D43" s="20">
        <f t="shared" si="0"/>
        <v>8.2285755660767496E-4</v>
      </c>
    </row>
    <row r="44" spans="2:14">
      <c r="B44" s="22" t="s">
        <v>50</v>
      </c>
      <c r="C44" s="9">
        <f>[2]KAVA!$J$4</f>
        <v>2.4297351555103721</v>
      </c>
      <c r="D44" s="20">
        <f t="shared" si="0"/>
        <v>7.0547718270612175E-4</v>
      </c>
    </row>
    <row r="45" spans="2:14">
      <c r="B45" s="22" t="s">
        <v>40</v>
      </c>
      <c r="C45" s="9">
        <f>[2]SHPING!$J$4</f>
        <v>2.3885861775391044</v>
      </c>
      <c r="D45" s="20">
        <f t="shared" si="0"/>
        <v>6.9352951631763895E-4</v>
      </c>
    </row>
    <row r="46" spans="2:14">
      <c r="B46" s="7" t="s">
        <v>25</v>
      </c>
      <c r="C46" s="1">
        <f>[2]POLIS!J4</f>
        <v>1.9880718921404221</v>
      </c>
      <c r="D46" s="20">
        <f t="shared" si="0"/>
        <v>5.772396033796723E-4</v>
      </c>
    </row>
    <row r="47" spans="2:14">
      <c r="B47" s="22" t="s">
        <v>36</v>
      </c>
      <c r="C47" s="9">
        <f>[2]AMP!$J$4</f>
        <v>1.9990085670292781</v>
      </c>
      <c r="D47" s="20">
        <f t="shared" si="0"/>
        <v>5.8041508304924243E-4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4.9266652204747589E-4</v>
      </c>
    </row>
    <row r="49" spans="2:4">
      <c r="B49" s="22" t="s">
        <v>43</v>
      </c>
      <c r="C49" s="9">
        <f>[2]TRX!$J$4</f>
        <v>1.0298801778871294</v>
      </c>
      <c r="D49" s="20">
        <f t="shared" si="0"/>
        <v>2.9902722721566598E-4</v>
      </c>
    </row>
    <row r="50" spans="2:4">
      <c r="B50" s="7" t="s">
        <v>5</v>
      </c>
      <c r="C50" s="1">
        <f>H$2</f>
        <v>0.19</v>
      </c>
      <c r="D50" s="20">
        <f t="shared" si="0"/>
        <v>5.5166779971954407E-5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2023-11-13T09:48:07Z</dcterms:modified>
</cp:coreProperties>
</file>