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6" l="1"/>
  <c r="T2"/>
  <c r="C25" i="2" l="1"/>
  <c r="C26" i="1" l="1"/>
  <c r="C4"/>
  <c r="C38"/>
  <c r="C30"/>
  <c r="Q2" l="1"/>
  <c r="C47" l="1"/>
  <c r="C43" l="1"/>
  <c r="C50" l="1"/>
  <c r="C40"/>
  <c r="C44" l="1"/>
  <c r="C23"/>
  <c r="C46"/>
  <c r="C41"/>
  <c r="C36"/>
  <c r="C45"/>
  <c r="C27"/>
  <c r="C18"/>
  <c r="C42" l="1"/>
  <c r="C17" l="1"/>
  <c r="C49" l="1"/>
  <c r="C25" l="1"/>
  <c r="C32" l="1"/>
  <c r="C37" l="1"/>
  <c r="C35"/>
  <c r="C29" l="1"/>
  <c r="C24" l="1"/>
  <c r="C19"/>
  <c r="C15"/>
  <c r="C20" l="1"/>
  <c r="C22" l="1"/>
  <c r="C21"/>
  <c r="C12" l="1"/>
  <c r="C13"/>
  <c r="C48" l="1"/>
  <c r="C34" l="1"/>
  <c r="C39" l="1"/>
  <c r="C33"/>
  <c r="C31"/>
  <c r="C28"/>
  <c r="C14" l="1"/>
  <c r="C7" s="1"/>
  <c r="D14" l="1"/>
  <c r="D45"/>
  <c r="D34"/>
  <c r="D29"/>
  <c r="D44"/>
  <c r="D46"/>
  <c r="M9"/>
  <c r="D16"/>
  <c r="D25"/>
  <c r="D41"/>
  <c r="D38"/>
  <c r="D23"/>
  <c r="D31"/>
  <c r="D30"/>
  <c r="N9"/>
  <c r="D28"/>
  <c r="D48"/>
  <c r="D40"/>
  <c r="D43"/>
  <c r="D27"/>
  <c r="D36"/>
  <c r="D49"/>
  <c r="D13"/>
  <c r="D7"/>
  <c r="E7" s="1"/>
  <c r="Q3"/>
  <c r="D24"/>
  <c r="D12"/>
  <c r="D32"/>
  <c r="D20"/>
  <c r="D35"/>
  <c r="D15"/>
  <c r="D33"/>
  <c r="D37"/>
  <c r="M8"/>
  <c r="D39"/>
  <c r="D50"/>
  <c r="D47"/>
  <c r="D42"/>
  <c r="N8"/>
  <c r="D21"/>
  <c r="D26"/>
  <c r="D18"/>
  <c r="D22"/>
  <c r="D17"/>
  <c r="D19"/>
  <c r="M10" l="1"/>
  <c r="N10"/>
  <c r="M11" l="1"/>
  <c r="N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<sst xmlns="http://schemas.openxmlformats.org/spreadsheetml/2006/main" count="97" uniqueCount="60">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</sst>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973.74989427787932</c:v>
                </c:pt>
                <c:pt idx="1">
                  <c:v>874.01895721191772</c:v>
                </c:pt>
                <c:pt idx="2">
                  <c:v>209.28310715537879</c:v>
                </c:pt>
                <c:pt idx="3">
                  <c:v>735.36909361254686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973.74989427787932</v>
          </cell>
        </row>
      </sheetData>
      <sheetData sheetId="1">
        <row r="4">
          <cell r="J4">
            <v>874.01895721191772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0.77554869285958694</v>
          </cell>
        </row>
      </sheetData>
      <sheetData sheetId="4">
        <row r="46">
          <cell r="M46">
            <v>79.390000000000015</v>
          </cell>
          <cell r="O46">
            <v>0.83269489934496299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30.508046862377491</v>
          </cell>
        </row>
      </sheetData>
      <sheetData sheetId="8">
        <row r="4">
          <cell r="J4">
            <v>7.7268561836064569</v>
          </cell>
        </row>
      </sheetData>
      <sheetData sheetId="9">
        <row r="4">
          <cell r="J4">
            <v>17.450756061190067</v>
          </cell>
        </row>
      </sheetData>
      <sheetData sheetId="10">
        <row r="4">
          <cell r="J4">
            <v>11.545152378400127</v>
          </cell>
        </row>
      </sheetData>
      <sheetData sheetId="11">
        <row r="4">
          <cell r="J4">
            <v>37.395091360921242</v>
          </cell>
        </row>
      </sheetData>
      <sheetData sheetId="12">
        <row r="4">
          <cell r="J4">
            <v>2.0286054725268117</v>
          </cell>
        </row>
      </sheetData>
      <sheetData sheetId="13">
        <row r="4">
          <cell r="J4">
            <v>132.55944371963588</v>
          </cell>
        </row>
      </sheetData>
      <sheetData sheetId="14">
        <row r="4">
          <cell r="J4">
            <v>4.3610491246428786</v>
          </cell>
        </row>
      </sheetData>
      <sheetData sheetId="15">
        <row r="4">
          <cell r="J4">
            <v>30.925203457395803</v>
          </cell>
        </row>
      </sheetData>
      <sheetData sheetId="16">
        <row r="4">
          <cell r="J4">
            <v>4.684577331568371</v>
          </cell>
        </row>
      </sheetData>
      <sheetData sheetId="17">
        <row r="4">
          <cell r="J4">
            <v>6.2689686329323413</v>
          </cell>
        </row>
      </sheetData>
      <sheetData sheetId="18">
        <row r="4">
          <cell r="J4">
            <v>9.365702221475571</v>
          </cell>
        </row>
      </sheetData>
      <sheetData sheetId="19">
        <row r="4">
          <cell r="J4">
            <v>7.7702434601952897</v>
          </cell>
        </row>
      </sheetData>
      <sheetData sheetId="20">
        <row r="4">
          <cell r="J4">
            <v>11.969467528062124</v>
          </cell>
        </row>
      </sheetData>
      <sheetData sheetId="21">
        <row r="4">
          <cell r="J4">
            <v>1.4809505100875422</v>
          </cell>
        </row>
      </sheetData>
      <sheetData sheetId="22">
        <row r="4">
          <cell r="J4">
            <v>31.590936376576277</v>
          </cell>
        </row>
      </sheetData>
      <sheetData sheetId="23">
        <row r="4">
          <cell r="J4">
            <v>36.564578211818585</v>
          </cell>
        </row>
      </sheetData>
      <sheetData sheetId="24">
        <row r="4">
          <cell r="J4">
            <v>25.997903850275691</v>
          </cell>
        </row>
      </sheetData>
      <sheetData sheetId="25">
        <row r="4">
          <cell r="J4">
            <v>29.069451551263995</v>
          </cell>
        </row>
      </sheetData>
      <sheetData sheetId="26">
        <row r="4">
          <cell r="J4">
            <v>3.4952961203594981</v>
          </cell>
        </row>
      </sheetData>
      <sheetData sheetId="27">
        <row r="4">
          <cell r="J4">
            <v>209.28310715537879</v>
          </cell>
        </row>
      </sheetData>
      <sheetData sheetId="28">
        <row r="4">
          <cell r="J4">
            <v>0.74417705600225958</v>
          </cell>
        </row>
      </sheetData>
      <sheetData sheetId="29">
        <row r="4">
          <cell r="J4">
            <v>9.7626097217761316</v>
          </cell>
        </row>
      </sheetData>
      <sheetData sheetId="30">
        <row r="4">
          <cell r="J4">
            <v>16.308704368874722</v>
          </cell>
        </row>
      </sheetData>
      <sheetData sheetId="31">
        <row r="4">
          <cell r="J4">
            <v>4.9933109991026257</v>
          </cell>
        </row>
      </sheetData>
      <sheetData sheetId="32">
        <row r="4">
          <cell r="J4">
            <v>2.7056440089475409</v>
          </cell>
        </row>
      </sheetData>
      <sheetData sheetId="33">
        <row r="4">
          <cell r="J4">
            <v>1.7762711961318247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33" sqref="C3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13.11+45.4</f>
        <v>58.51</v>
      </c>
      <c r="J2" t="s">
        <v>6</v>
      </c>
      <c r="K2" s="9">
        <v>19.149999999999999</v>
      </c>
      <c r="M2" t="s">
        <v>7</v>
      </c>
      <c r="N2" s="9">
        <f>23.33</f>
        <v>23.33</v>
      </c>
      <c r="P2" t="s">
        <v>8</v>
      </c>
      <c r="Q2" s="10">
        <f>N2+K2+H2</f>
        <v>100.99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3.5850161387605321E-2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2817.0026602701942</v>
      </c>
      <c r="D7" s="20">
        <f>(C7*[1]Feuil1!$K$2-C4)/C4</f>
        <v>4.7256628087081323E-2</v>
      </c>
      <c r="E7" s="31">
        <f>C7-C7/(1+D7)</f>
        <v>127.11501982075606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973.74989427787932</v>
      </c>
    </row>
    <row r="9" spans="2:20">
      <c r="M9" s="17" t="str">
        <f>IF(C13&gt;C7*[2]Params!F8,B13,"Others")</f>
        <v>BTC</v>
      </c>
      <c r="N9" s="18">
        <f>IF(C13&gt;C7*0.1,C13,C7)</f>
        <v>874.01895721191772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209.28310715537879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735.36909361254686</v>
      </c>
    </row>
    <row r="12" spans="2:20">
      <c r="B12" s="7" t="s">
        <v>19</v>
      </c>
      <c r="C12" s="1">
        <f>[2]ETH!J4</f>
        <v>973.74989427787932</v>
      </c>
      <c r="D12" s="20">
        <f>C12/$C$7</f>
        <v>0.34566878761288838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874.01895721191772</v>
      </c>
      <c r="D13" s="20">
        <f t="shared" ref="D13:D50" si="0">C13/$C$7</f>
        <v>0.31026557750147304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209.28310715537879</v>
      </c>
      <c r="D14" s="20">
        <f t="shared" si="0"/>
        <v>7.4292832629169511E-2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132.55944371963588</v>
      </c>
      <c r="D15" s="20">
        <f t="shared" si="0"/>
        <v>4.7056911088227862E-2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58.51</v>
      </c>
      <c r="D16" s="20">
        <f t="shared" si="0"/>
        <v>2.0770303423990371E-2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2.818243699932654E-2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2.4547367659698074E-2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36.564578211818585</v>
      </c>
      <c r="D19" s="20">
        <f>C19/$C$7</f>
        <v>1.2979958708420771E-2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37.395091360921242</v>
      </c>
      <c r="D20" s="20">
        <f t="shared" si="0"/>
        <v>1.327478027916895E-2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30.508046862377491</v>
      </c>
      <c r="D21" s="20">
        <f t="shared" si="0"/>
        <v>1.0829967359509449E-2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30.925203457395803</v>
      </c>
      <c r="D22" s="20">
        <f t="shared" si="0"/>
        <v>1.0978052627905435E-2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31.590936376576277</v>
      </c>
      <c r="D23" s="20">
        <f t="shared" si="0"/>
        <v>1.121437931959433E-2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29.069451551263995</v>
      </c>
      <c r="D24" s="20">
        <f t="shared" si="0"/>
        <v>1.0319284380255355E-2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25.997903850275691</v>
      </c>
      <c r="D25" s="20">
        <f t="shared" si="0"/>
        <v>9.2289241387447218E-3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23.33</v>
      </c>
      <c r="D26" s="20">
        <f t="shared" si="0"/>
        <v>8.2818523138214889E-3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8.0463774444900892E-3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17.450756061190067</v>
      </c>
      <c r="D28" s="20">
        <f t="shared" si="0"/>
        <v>6.1947957335319907E-3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16.308704368874722</v>
      </c>
      <c r="D29" s="20">
        <f t="shared" si="0"/>
        <v>5.7893819551134056E-3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19.149999999999999</v>
      </c>
      <c r="D30" s="20">
        <f t="shared" si="0"/>
        <v>6.798005649793464E-3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11.545152378400127</v>
      </c>
      <c r="D31" s="20">
        <f t="shared" si="0"/>
        <v>4.0983817804747004E-3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9.365702221475571</v>
      </c>
      <c r="D32" s="20">
        <f t="shared" si="0"/>
        <v>3.3247047841187538E-3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9.7626097217761316</v>
      </c>
      <c r="D33" s="20">
        <f t="shared" si="0"/>
        <v>3.4656018822643731E-3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11.969467528062124</v>
      </c>
      <c r="D34" s="20">
        <f t="shared" si="0"/>
        <v>4.2490082444274534E-3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7.7702434601952897</v>
      </c>
      <c r="D35" s="20">
        <f t="shared" si="0"/>
        <v>2.758337281602E-3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7.7268561836064569</v>
      </c>
      <c r="D36" s="20">
        <f t="shared" si="0"/>
        <v>2.7429353520260187E-3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6.2689686329323413</v>
      </c>
      <c r="D37" s="20">
        <f t="shared" si="0"/>
        <v>2.2254038738930585E-3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1.9169310970696977E-3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4.9933109991026257</v>
      </c>
      <c r="D39" s="20">
        <f t="shared" si="0"/>
        <v>1.7725616910222192E-3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4.684577331568371</v>
      </c>
      <c r="D40" s="20">
        <f t="shared" si="0"/>
        <v>1.6629651784279989E-3</v>
      </c>
    </row>
    <row r="41" spans="2:14">
      <c r="B41" s="22" t="s">
        <v>51</v>
      </c>
      <c r="C41" s="9">
        <f>[2]DOGE!$J$4</f>
        <v>4.3610491246428786</v>
      </c>
      <c r="D41" s="20">
        <f t="shared" si="0"/>
        <v>1.5481167931252812E-3</v>
      </c>
    </row>
    <row r="42" spans="2:14">
      <c r="B42" s="22" t="s">
        <v>56</v>
      </c>
      <c r="C42" s="9">
        <f>[2]SHIB!$J$4</f>
        <v>3.4952961203594981</v>
      </c>
      <c r="D42" s="20">
        <f t="shared" si="0"/>
        <v>1.2407855234415168E-3</v>
      </c>
    </row>
    <row r="43" spans="2:14">
      <c r="B43" s="22" t="s">
        <v>50</v>
      </c>
      <c r="C43" s="9">
        <f>[2]KAVA!$J$4</f>
        <v>2.7056440089475409</v>
      </c>
      <c r="D43" s="20">
        <f t="shared" si="0"/>
        <v>9.6046909969478968E-4</v>
      </c>
    </row>
    <row r="44" spans="2:14">
      <c r="B44" s="22" t="s">
        <v>40</v>
      </c>
      <c r="C44" s="9">
        <f>[2]SHPING!$J$4</f>
        <v>1.7762711961318247</v>
      </c>
      <c r="D44" s="20">
        <f t="shared" si="0"/>
        <v>6.3055360975820048E-4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6.0234007724978549E-4</v>
      </c>
    </row>
    <row r="46" spans="2:14">
      <c r="B46" s="22" t="s">
        <v>23</v>
      </c>
      <c r="C46" s="9">
        <f>[2]LUNA!J4</f>
        <v>1.4809505100875422</v>
      </c>
      <c r="D46" s="20">
        <f t="shared" si="0"/>
        <v>5.2571853444593347E-4</v>
      </c>
    </row>
    <row r="47" spans="2:14">
      <c r="B47" s="22" t="s">
        <v>36</v>
      </c>
      <c r="C47" s="9">
        <f>[2]AMP!$J$4</f>
        <v>2.0286054725268117</v>
      </c>
      <c r="D47" s="20">
        <f t="shared" si="0"/>
        <v>7.2012905814303955E-4</v>
      </c>
    </row>
    <row r="48" spans="2:14">
      <c r="B48" s="7" t="s">
        <v>25</v>
      </c>
      <c r="C48" s="1">
        <f>[2]POLIS!J4</f>
        <v>0.77554869285958694</v>
      </c>
      <c r="D48" s="20">
        <f t="shared" si="0"/>
        <v>2.753098901174626E-4</v>
      </c>
    </row>
    <row r="49" spans="2:4">
      <c r="B49" s="7" t="s">
        <v>28</v>
      </c>
      <c r="C49" s="1">
        <f>[2]ATLAS!O46</f>
        <v>0.83269489934496299</v>
      </c>
      <c r="D49" s="20">
        <f t="shared" si="0"/>
        <v>2.9559606424549653E-4</v>
      </c>
    </row>
    <row r="50" spans="2:4">
      <c r="B50" s="22" t="s">
        <v>43</v>
      </c>
      <c r="C50" s="9">
        <f>[2]TRX!$J$4</f>
        <v>0.74417705600225958</v>
      </c>
      <c r="D50" s="20">
        <f t="shared" si="0"/>
        <v>2.6417335932898321E-4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2023-07-17T07:56:43Z</dcterms:modified>
</cp:coreProperties>
</file>