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7" s="1"/>
  <c r="D18" l="1"/>
  <c r="D39"/>
  <c r="D48"/>
  <c r="D26"/>
  <c r="D27"/>
  <c r="D43"/>
  <c r="D47"/>
  <c r="D37"/>
  <c r="D35"/>
  <c r="D41"/>
  <c r="D19"/>
  <c r="M9"/>
  <c r="D29"/>
  <c r="D44"/>
  <c r="N8"/>
  <c r="D42"/>
  <c r="D25"/>
  <c r="D24"/>
  <c r="D55"/>
  <c r="D22"/>
  <c r="D54"/>
  <c r="D50"/>
  <c r="D40"/>
  <c r="D38"/>
  <c r="N9"/>
  <c r="D30"/>
  <c r="D17"/>
  <c r="D46"/>
  <c r="D7"/>
  <c r="E7" s="1"/>
  <c r="D51"/>
  <c r="M8"/>
  <c r="D20"/>
  <c r="D34"/>
  <c r="D33"/>
  <c r="D14"/>
  <c r="D49"/>
  <c r="D45"/>
  <c r="D16"/>
  <c r="D31"/>
  <c r="Q3"/>
  <c r="D12"/>
  <c r="D52"/>
  <c r="D36"/>
  <c r="D15"/>
  <c r="D23"/>
  <c r="D21"/>
  <c r="D53"/>
  <c r="D28"/>
  <c r="D13"/>
  <c r="D32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<sst xmlns="http://schemas.openxmlformats.org/spreadsheetml/2006/main" count="110" uniqueCount="68">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</sst>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1306.4791003957212</c:v>
                </c:pt>
                <c:pt idx="1">
                  <c:v>1240.8814426915112</c:v>
                </c:pt>
                <c:pt idx="2">
                  <c:v>530.76</c:v>
                </c:pt>
                <c:pt idx="3">
                  <c:v>231.33334041556012</c:v>
                </c:pt>
                <c:pt idx="4">
                  <c:v>226.26717813643663</c:v>
                </c:pt>
                <c:pt idx="5">
                  <c:v>884.77026179469431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1306.4791003957212</v>
          </cell>
        </row>
      </sheetData>
      <sheetData sheetId="1">
        <row r="4">
          <cell r="J4">
            <v>1240.8814426915112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1.941678605082364</v>
          </cell>
        </row>
      </sheetData>
      <sheetData sheetId="4">
        <row r="47">
          <cell r="M47">
            <v>146.44</v>
          </cell>
          <cell r="O47">
            <v>1.0588087870736871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2.5425374821265634</v>
          </cell>
        </row>
      </sheetData>
      <sheetData sheetId="8">
        <row r="4">
          <cell r="J4">
            <v>37.278944849717966</v>
          </cell>
        </row>
      </sheetData>
      <sheetData sheetId="9">
        <row r="4">
          <cell r="J4">
            <v>10.821200282825503</v>
          </cell>
        </row>
      </sheetData>
      <sheetData sheetId="10">
        <row r="4">
          <cell r="J4">
            <v>20.257333649058324</v>
          </cell>
        </row>
      </sheetData>
      <sheetData sheetId="11">
        <row r="4">
          <cell r="J4">
            <v>11.341065327399759</v>
          </cell>
        </row>
      </sheetData>
      <sheetData sheetId="12">
        <row r="4">
          <cell r="J4">
            <v>43.70579700608787</v>
          </cell>
        </row>
      </sheetData>
      <sheetData sheetId="13">
        <row r="4">
          <cell r="J4">
            <v>3.8221862945131075</v>
          </cell>
        </row>
      </sheetData>
      <sheetData sheetId="14">
        <row r="4">
          <cell r="J4">
            <v>226.26717813643663</v>
          </cell>
        </row>
      </sheetData>
      <sheetData sheetId="15">
        <row r="4">
          <cell r="J4">
            <v>5.1025763533757038</v>
          </cell>
        </row>
      </sheetData>
      <sheetData sheetId="16">
        <row r="4">
          <cell r="J4">
            <v>40.919931552897033</v>
          </cell>
        </row>
      </sheetData>
      <sheetData sheetId="17">
        <row r="4">
          <cell r="J4">
            <v>5.248148920788954</v>
          </cell>
        </row>
      </sheetData>
      <sheetData sheetId="18">
        <row r="4">
          <cell r="J4">
            <v>4.0919077893246234</v>
          </cell>
        </row>
      </sheetData>
      <sheetData sheetId="19">
        <row r="4">
          <cell r="J4">
            <v>11.063444784456042</v>
          </cell>
        </row>
      </sheetData>
      <sheetData sheetId="20">
        <row r="4">
          <cell r="J4">
            <v>2.0095851807317344</v>
          </cell>
        </row>
      </sheetData>
      <sheetData sheetId="21">
        <row r="4">
          <cell r="J4">
            <v>14.652133870429868</v>
          </cell>
        </row>
      </sheetData>
      <sheetData sheetId="22">
        <row r="4">
          <cell r="J4">
            <v>9.4280709699807268</v>
          </cell>
        </row>
      </sheetData>
      <sheetData sheetId="23">
        <row r="4">
          <cell r="J4">
            <v>11.216507442625248</v>
          </cell>
        </row>
      </sheetData>
      <sheetData sheetId="24">
        <row r="4">
          <cell r="J4">
            <v>4.4663704962874453</v>
          </cell>
        </row>
      </sheetData>
      <sheetData sheetId="25">
        <row r="4">
          <cell r="J4">
            <v>12.665210154702857</v>
          </cell>
        </row>
      </sheetData>
      <sheetData sheetId="26">
        <row r="4">
          <cell r="J4">
            <v>45.356986245722858</v>
          </cell>
        </row>
      </sheetData>
      <sheetData sheetId="27">
        <row r="4">
          <cell r="J4">
            <v>1.5350933605955024</v>
          </cell>
        </row>
      </sheetData>
      <sheetData sheetId="28">
        <row r="4">
          <cell r="J4">
            <v>36.85861735184416</v>
          </cell>
        </row>
      </sheetData>
      <sheetData sheetId="29">
        <row r="4">
          <cell r="J4">
            <v>44.556793153552604</v>
          </cell>
        </row>
      </sheetData>
      <sheetData sheetId="30">
        <row r="4">
          <cell r="J4">
            <v>2.2878978500653813</v>
          </cell>
        </row>
      </sheetData>
      <sheetData sheetId="31">
        <row r="4">
          <cell r="J4">
            <v>9.7945353101654273</v>
          </cell>
        </row>
      </sheetData>
      <sheetData sheetId="32">
        <row r="4">
          <cell r="J4">
            <v>2.3470560135275305</v>
          </cell>
        </row>
      </sheetData>
      <sheetData sheetId="33">
        <row r="4">
          <cell r="J4">
            <v>231.33334041556012</v>
          </cell>
        </row>
      </sheetData>
      <sheetData sheetId="34">
        <row r="4">
          <cell r="J4">
            <v>1.0244110100703481</v>
          </cell>
        </row>
      </sheetData>
      <sheetData sheetId="35">
        <row r="4">
          <cell r="J4">
            <v>11.392095370961124</v>
          </cell>
        </row>
      </sheetData>
      <sheetData sheetId="36">
        <row r="4">
          <cell r="J4">
            <v>16.54215293590374</v>
          </cell>
        </row>
      </sheetData>
      <sheetData sheetId="37">
        <row r="4">
          <cell r="J4">
            <v>19.972614036562881</v>
          </cell>
        </row>
      </sheetData>
      <sheetData sheetId="38">
        <row r="4">
          <cell r="J4">
            <v>18.588442422903871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</f>
        <v>68.98</v>
      </c>
      <c r="J2" t="s">
        <v>6</v>
      </c>
      <c r="K2" s="9">
        <f>17.52+37.53</f>
        <v>55.05</v>
      </c>
      <c r="M2" t="s">
        <v>59</v>
      </c>
      <c r="N2" s="9">
        <f>530.76</f>
        <v>530.76</v>
      </c>
      <c r="P2" t="s">
        <v>8</v>
      </c>
      <c r="Q2" s="10">
        <f>N2+K2+H2</f>
        <v>654.79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0.14812606836910303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4420.4913234339228</v>
      </c>
      <c r="D7" s="20">
        <f>(C7*[1]Feuil1!$K$2-C4)/C4</f>
        <v>0.49429684410284913</v>
      </c>
      <c r="E7" s="31">
        <f>C7-C7/(1+D7)</f>
        <v>1462.2495651921649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1306.4791003957212</v>
      </c>
    </row>
    <row r="9" spans="2:20">
      <c r="M9" s="17" t="str">
        <f>IF(C13&gt;C7*Params!F8,B13,"Others")</f>
        <v>BTC</v>
      </c>
      <c r="N9" s="18">
        <f>IF(C13&gt;C7*0.1,C13,C7)</f>
        <v>1240.8814426915112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231.33334041556012</v>
      </c>
    </row>
    <row r="12" spans="2:20">
      <c r="B12" s="7" t="s">
        <v>19</v>
      </c>
      <c r="C12" s="1">
        <f>[2]ETH!J4</f>
        <v>1306.4791003957212</v>
      </c>
      <c r="D12" s="20">
        <f>C12/$C$7</f>
        <v>0.2955506537180177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226.26717813643663</v>
      </c>
    </row>
    <row r="13" spans="2:20">
      <c r="B13" s="7" t="s">
        <v>4</v>
      </c>
      <c r="C13" s="1">
        <f>[2]BTC!J4</f>
        <v>1240.8814426915112</v>
      </c>
      <c r="D13" s="20">
        <f t="shared" ref="D13:D55" si="0">C13/$C$7</f>
        <v>0.28071120423047696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884.77026179469431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0.1200681012959653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231.33334041556012</v>
      </c>
      <c r="D15" s="20">
        <f t="shared" si="0"/>
        <v>5.2332042637255063E-2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226.26717813643663</v>
      </c>
      <c r="D16" s="20">
        <f t="shared" si="0"/>
        <v>5.1185979471772364E-2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3.3127539290415932E-2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1.7720503808721987E-2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1.4150010807262471E-2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1.2453366825576325E-2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45.356986245722858</v>
      </c>
      <c r="D21" s="20">
        <f t="shared" si="0"/>
        <v>1.026062103216361E-2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43.70579700608787</v>
      </c>
      <c r="D22" s="20">
        <f t="shared" si="0"/>
        <v>9.8870903273567262E-3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40.919931552897033</v>
      </c>
      <c r="D23" s="20">
        <f t="shared" si="0"/>
        <v>9.2568740800309142E-3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36.85861735184416</v>
      </c>
      <c r="D24" s="20">
        <f t="shared" si="0"/>
        <v>8.338126840437202E-3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37.278944849717966</v>
      </c>
      <c r="D25" s="20">
        <f t="shared" si="0"/>
        <v>8.4332129897178414E-3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44.556793153552604</v>
      </c>
      <c r="D26" s="20">
        <f t="shared" si="0"/>
        <v>1.0079601992961278E-2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20.257333649058324</v>
      </c>
      <c r="D27" s="20">
        <f t="shared" si="0"/>
        <v>4.5825977627577466E-3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19.972614036562881</v>
      </c>
      <c r="D28" s="20">
        <f t="shared" si="0"/>
        <v>4.5181887204899587E-3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16.54215293590374</v>
      </c>
      <c r="D29" s="20">
        <f t="shared" si="0"/>
        <v>3.7421525630443896E-3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18.588442422903871</v>
      </c>
      <c r="D30" s="20">
        <f t="shared" si="0"/>
        <v>4.2050625287652441E-3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12.665210154702857</v>
      </c>
      <c r="D31" s="20">
        <f t="shared" si="0"/>
        <v>2.8651136781022517E-3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14.652133870429868</v>
      </c>
      <c r="D32" s="20">
        <f t="shared" si="0"/>
        <v>3.3145939666832797E-3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11.063444784456042</v>
      </c>
      <c r="D33" s="20">
        <f t="shared" si="0"/>
        <v>2.5027636013685794E-3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11.341065327399759</v>
      </c>
      <c r="D34" s="20">
        <f t="shared" si="0"/>
        <v>2.5655666978189658E-3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11.216507442625248</v>
      </c>
      <c r="D35" s="20">
        <f t="shared" si="0"/>
        <v>2.5373893130757352E-3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11.392095370961124</v>
      </c>
      <c r="D36" s="20">
        <f t="shared" si="0"/>
        <v>2.5771106733247754E-3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1.7712963168803383E-3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10.821200282825503</v>
      </c>
      <c r="D38" s="20">
        <f t="shared" si="0"/>
        <v>2.4479632445968441E-3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9.4280709699807268</v>
      </c>
      <c r="D39" s="20">
        <f t="shared" si="0"/>
        <v>2.1328106493503575E-3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68.98</v>
      </c>
      <c r="D40" s="20">
        <f t="shared" si="0"/>
        <v>1.5604600247561398E-2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5.248148920788954</v>
      </c>
      <c r="D41" s="20">
        <f t="shared" si="0"/>
        <v>1.187232037526564E-3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4.4663704962874453</v>
      </c>
      <c r="D42" s="20">
        <f t="shared" si="0"/>
        <v>1.0103787496675556E-3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5.1025763533757038</v>
      </c>
      <c r="D43" s="20">
        <f t="shared" si="0"/>
        <v>1.1543007281398586E-3</v>
      </c>
    </row>
    <row r="44" spans="2:14">
      <c r="B44" s="22" t="s">
        <v>37</v>
      </c>
      <c r="C44" s="9">
        <f>[2]GRT!$J$4</f>
        <v>4.0919077893246234</v>
      </c>
      <c r="D44" s="20">
        <f t="shared" si="0"/>
        <v>9.2566809658297224E-4</v>
      </c>
    </row>
    <row r="45" spans="2:14">
      <c r="B45" s="22" t="s">
        <v>56</v>
      </c>
      <c r="C45" s="9">
        <f>[2]SHIB!$J$4</f>
        <v>9.7945353101654273</v>
      </c>
      <c r="D45" s="20">
        <f t="shared" si="0"/>
        <v>2.2157119183206187E-3</v>
      </c>
    </row>
    <row r="46" spans="2:14">
      <c r="B46" s="22" t="s">
        <v>36</v>
      </c>
      <c r="C46" s="9">
        <f>[2]AMP!$J$4</f>
        <v>3.8221862945131075</v>
      </c>
      <c r="D46" s="20">
        <f t="shared" si="0"/>
        <v>8.6465191646252558E-4</v>
      </c>
    </row>
    <row r="47" spans="2:14">
      <c r="B47" s="22" t="s">
        <v>62</v>
      </c>
      <c r="C47" s="10">
        <f>[2]SEI!$J$4</f>
        <v>2.2878978500653813</v>
      </c>
      <c r="D47" s="20">
        <f t="shared" si="0"/>
        <v>5.1756641573681413E-4</v>
      </c>
    </row>
    <row r="48" spans="2:14">
      <c r="B48" s="22" t="s">
        <v>40</v>
      </c>
      <c r="C48" s="9">
        <f>[2]SHPING!$J$4</f>
        <v>2.3470560135275305</v>
      </c>
      <c r="D48" s="20">
        <f t="shared" si="0"/>
        <v>5.3094912800423554E-4</v>
      </c>
    </row>
    <row r="49" spans="2:4">
      <c r="B49" s="7" t="s">
        <v>25</v>
      </c>
      <c r="C49" s="1">
        <f>[2]POLIS!J4</f>
        <v>1.941678605082364</v>
      </c>
      <c r="D49" s="20">
        <f t="shared" si="0"/>
        <v>4.3924497595756632E-4</v>
      </c>
    </row>
    <row r="50" spans="2:4">
      <c r="B50" s="22" t="s">
        <v>64</v>
      </c>
      <c r="C50" s="10">
        <f>[2]ACE!$J$4</f>
        <v>2.5425374821265634</v>
      </c>
      <c r="D50" s="20">
        <f t="shared" si="0"/>
        <v>5.7517078896819802E-4</v>
      </c>
    </row>
    <row r="51" spans="2:4">
      <c r="B51" s="7" t="s">
        <v>28</v>
      </c>
      <c r="C51" s="1">
        <f>[2]ATLAS!O47</f>
        <v>1.0588087870736871</v>
      </c>
      <c r="D51" s="20">
        <f t="shared" si="0"/>
        <v>2.3952287417933083E-4</v>
      </c>
    </row>
    <row r="52" spans="2:4">
      <c r="B52" s="22" t="s">
        <v>50</v>
      </c>
      <c r="C52" s="9">
        <f>[2]KAVA!$J$4</f>
        <v>2.0095851807317344</v>
      </c>
      <c r="D52" s="20">
        <f t="shared" si="0"/>
        <v>4.5460674700988893E-4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3.8384728661380971E-4</v>
      </c>
    </row>
    <row r="54" spans="2:4">
      <c r="B54" s="22" t="s">
        <v>63</v>
      </c>
      <c r="C54" s="10">
        <f>[2]MEME!$J$4</f>
        <v>1.5350933605955024</v>
      </c>
      <c r="D54" s="20">
        <f t="shared" si="0"/>
        <v>3.4726758821076304E-4</v>
      </c>
    </row>
    <row r="55" spans="2:4">
      <c r="B55" s="22" t="s">
        <v>43</v>
      </c>
      <c r="C55" s="9">
        <f>[2]TRX!$J$4</f>
        <v>1.0244110100703481</v>
      </c>
      <c r="D55" s="20">
        <f t="shared" si="0"/>
        <v>2.3174143666785117E-4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2024-01-22T20:50:36Z</dcterms:modified>
</cp:coreProperties>
</file>