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5"/>
  <c r="C32"/>
  <c r="C27" l="1"/>
  <c r="C40" l="1"/>
  <c r="C20"/>
  <c r="C12"/>
  <c r="C13"/>
  <c r="C14" l="1"/>
  <c r="C7" l="1"/>
  <c r="Q3" s="1"/>
  <c r="N9" l="1"/>
  <c r="D37"/>
  <c r="D35"/>
  <c r="D31"/>
  <c r="D20"/>
  <c r="D17"/>
  <c r="D33"/>
  <c r="D12"/>
  <c r="D46"/>
  <c r="D40"/>
  <c r="D26"/>
  <c r="D43"/>
  <c r="D48"/>
  <c r="D38"/>
  <c r="D19"/>
  <c r="D24"/>
  <c r="D32"/>
  <c r="D28"/>
  <c r="D41"/>
  <c r="D15"/>
  <c r="D22"/>
  <c r="M9"/>
  <c r="D7"/>
  <c r="E7" s="1"/>
  <c r="D27"/>
  <c r="D30"/>
  <c r="D50"/>
  <c r="D47"/>
  <c r="D23"/>
  <c r="D18"/>
  <c r="D21"/>
  <c r="D34"/>
  <c r="D44"/>
  <c r="D39"/>
  <c r="D16"/>
  <c r="D36"/>
  <c r="N8"/>
  <c r="D49"/>
  <c r="D25"/>
  <c r="M8"/>
  <c r="D29"/>
  <c r="D45"/>
  <c r="D42"/>
  <c r="D13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<sst xmlns="http://schemas.openxmlformats.org/spreadsheetml/2006/main" count="97" uniqueCount="60">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</sst>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891.78279798997744</c:v>
                </c:pt>
                <c:pt idx="1">
                  <c:v>826.99453368619982</c:v>
                </c:pt>
                <c:pt idx="2">
                  <c:v>190.08742980635893</c:v>
                </c:pt>
                <c:pt idx="3">
                  <c:v>597.07084893844467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891.78279798997744</v>
          </cell>
        </row>
      </sheetData>
      <sheetData sheetId="1">
        <row r="4">
          <cell r="J4">
            <v>826.99453368619982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0.76025009385800146</v>
          </cell>
        </row>
      </sheetData>
      <sheetData sheetId="4">
        <row r="46">
          <cell r="M46">
            <v>70.349999999999994</v>
          </cell>
          <cell r="O46">
            <v>1.5045625016249229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27.08332092014194</v>
          </cell>
        </row>
      </sheetData>
      <sheetData sheetId="8">
        <row r="4">
          <cell r="J4">
            <v>6.5913017259911424</v>
          </cell>
        </row>
      </sheetData>
      <sheetData sheetId="9">
        <row r="4">
          <cell r="J4">
            <v>11.836205218274111</v>
          </cell>
        </row>
      </sheetData>
      <sheetData sheetId="10">
        <row r="4">
          <cell r="J4">
            <v>9.1292657530161243</v>
          </cell>
        </row>
      </sheetData>
      <sheetData sheetId="11">
        <row r="4">
          <cell r="J4">
            <v>26.600157536654862</v>
          </cell>
        </row>
      </sheetData>
      <sheetData sheetId="12">
        <row r="4">
          <cell r="J4">
            <v>1.5883971802585108</v>
          </cell>
        </row>
      </sheetData>
      <sheetData sheetId="13">
        <row r="4">
          <cell r="J4">
            <v>129.98636219818906</v>
          </cell>
        </row>
      </sheetData>
      <sheetData sheetId="14">
        <row r="4">
          <cell r="J4">
            <v>3.9123008712000313</v>
          </cell>
        </row>
      </sheetData>
      <sheetData sheetId="15">
        <row r="4">
          <cell r="J4">
            <v>25.764330433266306</v>
          </cell>
        </row>
      </sheetData>
      <sheetData sheetId="16">
        <row r="4">
          <cell r="J4">
            <v>3.1985553945458256</v>
          </cell>
        </row>
      </sheetData>
      <sheetData sheetId="17">
        <row r="4">
          <cell r="J4">
            <v>5.6200997120678942</v>
          </cell>
        </row>
      </sheetData>
      <sheetData sheetId="18">
        <row r="4">
          <cell r="J4">
            <v>7.5759593807802936</v>
          </cell>
        </row>
      </sheetData>
      <sheetData sheetId="19">
        <row r="4">
          <cell r="J4">
            <v>9.7553046286647795</v>
          </cell>
        </row>
      </sheetData>
      <sheetData sheetId="20">
        <row r="4">
          <cell r="J4">
            <v>11.102123774020445</v>
          </cell>
        </row>
      </sheetData>
      <sheetData sheetId="21">
        <row r="4">
          <cell r="J4">
            <v>1.2935159883412535</v>
          </cell>
        </row>
      </sheetData>
      <sheetData sheetId="22">
        <row r="4">
          <cell r="J4">
            <v>21.747507315180723</v>
          </cell>
        </row>
      </sheetData>
      <sheetData sheetId="23">
        <row r="4">
          <cell r="J4">
            <v>27.633404751370282</v>
          </cell>
        </row>
      </sheetData>
      <sheetData sheetId="24">
        <row r="4">
          <cell r="J4">
            <v>21.666327397932161</v>
          </cell>
        </row>
      </sheetData>
      <sheetData sheetId="25">
        <row r="4">
          <cell r="J4">
            <v>23.816973549118256</v>
          </cell>
        </row>
      </sheetData>
      <sheetData sheetId="26">
        <row r="4">
          <cell r="J4">
            <v>3.320347280255763</v>
          </cell>
        </row>
      </sheetData>
      <sheetData sheetId="27">
        <row r="4">
          <cell r="J4">
            <v>190.08742980635893</v>
          </cell>
        </row>
      </sheetData>
      <sheetData sheetId="28">
        <row r="4">
          <cell r="J4">
            <v>0.83198804234242396</v>
          </cell>
        </row>
      </sheetData>
      <sheetData sheetId="29">
        <row r="4">
          <cell r="J4">
            <v>7.8677334161982637</v>
          </cell>
        </row>
      </sheetData>
      <sheetData sheetId="30">
        <row r="4">
          <cell r="J4">
            <v>24.192947706377982</v>
          </cell>
        </row>
      </sheetData>
      <sheetData sheetId="31">
        <row r="4">
          <cell r="J4">
            <v>5.1141225984013055</v>
          </cell>
        </row>
      </sheetData>
      <sheetData sheetId="32">
        <row r="4">
          <cell r="J4">
            <v>1.9123971975302174</v>
          </cell>
        </row>
      </sheetData>
      <sheetData sheetId="33">
        <row r="4">
          <cell r="J4">
            <v>2.8169723299290705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6.77922265</f>
        <v>6.7792226500000003</v>
      </c>
      <c r="P2" t="s">
        <v>8</v>
      </c>
      <c r="Q2" s="10">
        <f>N2+K2+H2</f>
        <v>37.289222649999999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1.4738977488845308E-2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2529.9735126280689</v>
      </c>
      <c r="D7" s="20">
        <f>(C7*[1]Feuil1!$K$2-C4)/C4</f>
        <v>-3.8314161866523443E-2</v>
      </c>
      <c r="E7" s="31">
        <f>C7-C7/(1+D7)</f>
        <v>-100.79571814116161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891.78279798997744</v>
      </c>
    </row>
    <row r="9" spans="2:20">
      <c r="M9" s="17" t="str">
        <f>IF(C13&gt;C7*[2]Params!F8,B13,"Others")</f>
        <v>BTC</v>
      </c>
      <c r="N9" s="18">
        <f>IF(C13&gt;C7*0.1,C13,C7)</f>
        <v>826.99453368619982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190.08742980635893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597.07084893844467</v>
      </c>
    </row>
    <row r="12" spans="2:20">
      <c r="B12" s="7" t="s">
        <v>19</v>
      </c>
      <c r="C12" s="1">
        <f>[2]ETH!J4</f>
        <v>891.78279798997744</v>
      </c>
      <c r="D12" s="20">
        <f>C12/$C$7</f>
        <v>0.35248700966185897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826.99453368619982</v>
      </c>
      <c r="D13" s="20">
        <f t="shared" ref="D13:D50" si="0">C13/$C$7</f>
        <v>0.32687873195444644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190.08742980635893</v>
      </c>
      <c r="D14" s="20">
        <f t="shared" si="0"/>
        <v>7.5134158068279999E-2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129.98636219818906</v>
      </c>
      <c r="D15" s="20">
        <f t="shared" si="0"/>
        <v>5.1378546672278279E-2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2.7806615226940574E-2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2.7332301960809397E-2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26.600157536654862</v>
      </c>
      <c r="D18" s="20">
        <f>C18/$C$7</f>
        <v>1.05140063340123E-2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27.633404751370282</v>
      </c>
      <c r="D19" s="20">
        <f>C19/$C$7</f>
        <v>1.0922408718289481E-2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25.764330433266306</v>
      </c>
      <c r="D20" s="20">
        <f t="shared" si="0"/>
        <v>1.0183636431237974E-2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27.08332092014194</v>
      </c>
      <c r="D21" s="20">
        <f t="shared" si="0"/>
        <v>1.0704982002759589E-2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23.816973549118256</v>
      </c>
      <c r="D22" s="20">
        <f t="shared" si="0"/>
        <v>9.4139220945352198E-3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21.747507315180723</v>
      </c>
      <c r="D23" s="20">
        <f t="shared" si="0"/>
        <v>8.5959426873959618E-3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21.666327397932161</v>
      </c>
      <c r="D24" s="20">
        <f t="shared" si="0"/>
        <v>8.5638554276506081E-3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5.1383937164211444E-3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24.192947706377982</v>
      </c>
      <c r="D26" s="20">
        <f t="shared" si="0"/>
        <v>9.5625300366275357E-3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11.836205218274111</v>
      </c>
      <c r="D27" s="20">
        <f t="shared" si="0"/>
        <v>4.6783909630654505E-3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6.7075801052051401E-3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6.7792226500000003</v>
      </c>
      <c r="D29" s="20">
        <f t="shared" si="0"/>
        <v>2.6795626974599925E-3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5.3518346861801767E-3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11.102123774020445</v>
      </c>
      <c r="D31" s="20">
        <f t="shared" si="0"/>
        <v>4.3882371568735737E-3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9.1292657530161243</v>
      </c>
      <c r="D32" s="20">
        <f t="shared" si="0"/>
        <v>3.6084432139105232E-3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7.8677334161982637</v>
      </c>
      <c r="D33" s="20">
        <f t="shared" si="0"/>
        <v>3.1098086114053711E-3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9.7553046286647795</v>
      </c>
      <c r="D34" s="20">
        <f t="shared" si="0"/>
        <v>3.8558920004388621E-3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7.5759593807802936</v>
      </c>
      <c r="D35" s="20">
        <f t="shared" si="0"/>
        <v>2.9944816983125603E-3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6.5913017259911424</v>
      </c>
      <c r="D36" s="20">
        <f t="shared" si="0"/>
        <v>2.605284874759133E-3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5.6200997120678942</v>
      </c>
      <c r="D37" s="20">
        <f t="shared" si="0"/>
        <v>2.2214065420115346E-3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2.1344096975903218E-3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3.9123008712000313</v>
      </c>
      <c r="D39" s="20">
        <f t="shared" si="0"/>
        <v>1.5463801702556316E-3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5.1141225984013055</v>
      </c>
      <c r="D40" s="20">
        <f t="shared" si="0"/>
        <v>2.0214134942025111E-3</v>
      </c>
    </row>
    <row r="41" spans="2:14">
      <c r="B41" s="22" t="s">
        <v>56</v>
      </c>
      <c r="C41" s="9">
        <f>[2]SHIB!$J$4</f>
        <v>3.320347280255763</v>
      </c>
      <c r="D41" s="20">
        <f t="shared" si="0"/>
        <v>1.3124039693232499E-3</v>
      </c>
    </row>
    <row r="42" spans="2:14">
      <c r="B42" s="22" t="s">
        <v>33</v>
      </c>
      <c r="C42" s="1">
        <f>[2]EGLD!$J$4</f>
        <v>3.1985553945458256</v>
      </c>
      <c r="D42" s="20">
        <f t="shared" si="0"/>
        <v>1.2642643800737864E-3</v>
      </c>
    </row>
    <row r="43" spans="2:14">
      <c r="B43" s="22" t="s">
        <v>50</v>
      </c>
      <c r="C43" s="9">
        <f>[2]KAVA!$J$4</f>
        <v>1.9123971975302174</v>
      </c>
      <c r="D43" s="20">
        <f t="shared" si="0"/>
        <v>7.5589613408389811E-4</v>
      </c>
    </row>
    <row r="44" spans="2:14">
      <c r="B44" s="22" t="s">
        <v>36</v>
      </c>
      <c r="C44" s="9">
        <f>[2]AMP!$J$4</f>
        <v>1.5883971802585108</v>
      </c>
      <c r="D44" s="20">
        <f t="shared" si="0"/>
        <v>6.2783154540164586E-4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6.7067642863873945E-4</v>
      </c>
    </row>
    <row r="46" spans="2:14">
      <c r="B46" s="22" t="s">
        <v>40</v>
      </c>
      <c r="C46" s="9">
        <f>[2]SHPING!$J$4</f>
        <v>2.8169723299290705</v>
      </c>
      <c r="D46" s="20">
        <f t="shared" si="0"/>
        <v>1.1134394553415205E-3</v>
      </c>
    </row>
    <row r="47" spans="2:14">
      <c r="B47" s="22" t="s">
        <v>23</v>
      </c>
      <c r="C47" s="9">
        <f>[2]LUNA!J4</f>
        <v>1.2935159883412535</v>
      </c>
      <c r="D47" s="20">
        <f t="shared" si="0"/>
        <v>5.1127649435253717E-4</v>
      </c>
    </row>
    <row r="48" spans="2:14">
      <c r="B48" s="7" t="s">
        <v>28</v>
      </c>
      <c r="C48" s="1">
        <f>[2]ATLAS!O46</f>
        <v>1.5045625016249229</v>
      </c>
      <c r="D48" s="20">
        <f t="shared" si="0"/>
        <v>5.9469496187018322E-4</v>
      </c>
    </row>
    <row r="49" spans="2:4">
      <c r="B49" s="7" t="s">
        <v>25</v>
      </c>
      <c r="C49" s="1">
        <f>[2]POLIS!J4</f>
        <v>0.76025009385800146</v>
      </c>
      <c r="D49" s="20">
        <f t="shared" si="0"/>
        <v>3.0049725424527229E-4</v>
      </c>
    </row>
    <row r="50" spans="2:4">
      <c r="B50" s="22" t="s">
        <v>43</v>
      </c>
      <c r="C50" s="9">
        <f>[2]TRX!$J$4</f>
        <v>0.83198804234242396</v>
      </c>
      <c r="D50" s="20">
        <f t="shared" si="0"/>
        <v>3.2885247145460309E-4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2023-10-02T11:40:51Z</dcterms:modified>
</cp:coreProperties>
</file>