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<sst xmlns="http://schemas.openxmlformats.org/spreadsheetml/2006/main" count="107" uniqueCount="67">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</sst>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1295.798900718846</c:v>
                </c:pt>
                <c:pt idx="1">
                  <c:v>1240.9633149108847</c:v>
                </c:pt>
                <c:pt idx="2">
                  <c:v>556.71</c:v>
                </c:pt>
                <c:pt idx="3">
                  <c:v>270.13882334684968</c:v>
                </c:pt>
                <c:pt idx="4">
                  <c:v>224.04858376625245</c:v>
                </c:pt>
                <c:pt idx="5">
                  <c:v>821.05185868291721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1295.798900718846</v>
          </cell>
        </row>
      </sheetData>
      <sheetData sheetId="1">
        <row r="4">
          <cell r="J4">
            <v>1240.9633149108847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2.5422499607450337</v>
          </cell>
        </row>
      </sheetData>
      <sheetData sheetId="4">
        <row r="47">
          <cell r="M47">
            <v>111.75</v>
          </cell>
          <cell r="O47">
            <v>2.056324895936136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2.9636202122854631</v>
          </cell>
        </row>
      </sheetData>
      <sheetData sheetId="8">
        <row r="4">
          <cell r="J4">
            <v>43.654931116460212</v>
          </cell>
        </row>
      </sheetData>
      <sheetData sheetId="9">
        <row r="4">
          <cell r="J4">
            <v>11.380266500143161</v>
          </cell>
        </row>
      </sheetData>
      <sheetData sheetId="10">
        <row r="4">
          <cell r="J4">
            <v>22.965804626965387</v>
          </cell>
        </row>
      </sheetData>
      <sheetData sheetId="11">
        <row r="4">
          <cell r="J4">
            <v>13.093861512622075</v>
          </cell>
        </row>
      </sheetData>
      <sheetData sheetId="12">
        <row r="4">
          <cell r="J4">
            <v>53.681064455587524</v>
          </cell>
        </row>
      </sheetData>
      <sheetData sheetId="13">
        <row r="4">
          <cell r="J4">
            <v>3.5239653443444858</v>
          </cell>
        </row>
      </sheetData>
      <sheetData sheetId="14">
        <row r="4">
          <cell r="J4">
            <v>224.04858376625245</v>
          </cell>
        </row>
      </sheetData>
      <sheetData sheetId="15">
        <row r="4">
          <cell r="J4">
            <v>5.5054813214751768</v>
          </cell>
        </row>
      </sheetData>
      <sheetData sheetId="16">
        <row r="4">
          <cell r="J4">
            <v>36.241287109874015</v>
          </cell>
        </row>
      </sheetData>
      <sheetData sheetId="17">
        <row r="4">
          <cell r="J4">
            <v>5.0951981492380085</v>
          </cell>
        </row>
      </sheetData>
      <sheetData sheetId="18">
        <row r="4">
          <cell r="J4">
            <v>4.9751516891356804</v>
          </cell>
        </row>
      </sheetData>
      <sheetData sheetId="19">
        <row r="4">
          <cell r="J4">
            <v>13.087362263609329</v>
          </cell>
        </row>
      </sheetData>
      <sheetData sheetId="20">
        <row r="4">
          <cell r="J4">
            <v>2.5694429527486471</v>
          </cell>
        </row>
      </sheetData>
      <sheetData sheetId="21">
        <row r="4">
          <cell r="J4">
            <v>12.592003343810429</v>
          </cell>
        </row>
      </sheetData>
      <sheetData sheetId="22">
        <row r="4">
          <cell r="J4">
            <v>8.8800791525449192</v>
          </cell>
        </row>
      </sheetData>
      <sheetData sheetId="23">
        <row r="4">
          <cell r="J4">
            <v>12.033482214340856</v>
          </cell>
        </row>
      </sheetData>
      <sheetData sheetId="24">
        <row r="4">
          <cell r="J4">
            <v>3.4986837008014247</v>
          </cell>
        </row>
      </sheetData>
      <sheetData sheetId="25">
        <row r="4">
          <cell r="J4">
            <v>17.890134037987252</v>
          </cell>
        </row>
      </sheetData>
      <sheetData sheetId="26">
        <row r="4">
          <cell r="J4">
            <v>56.791851465625207</v>
          </cell>
        </row>
      </sheetData>
      <sheetData sheetId="27">
        <row r="4">
          <cell r="J4">
            <v>1.7761791229602695</v>
          </cell>
        </row>
      </sheetData>
      <sheetData sheetId="28">
        <row r="4">
          <cell r="J4">
            <v>45.498849447586423</v>
          </cell>
        </row>
      </sheetData>
      <sheetData sheetId="29">
        <row r="4">
          <cell r="J4">
            <v>36.127055986623326</v>
          </cell>
        </row>
      </sheetData>
      <sheetData sheetId="30">
        <row r="4">
          <cell r="J4">
            <v>2.2078263184169722</v>
          </cell>
        </row>
      </sheetData>
      <sheetData sheetId="31">
        <row r="4">
          <cell r="J4">
            <v>4.5625762566041379</v>
          </cell>
        </row>
      </sheetData>
      <sheetData sheetId="32">
        <row r="4">
          <cell r="J4">
            <v>2.8469909506202087</v>
          </cell>
        </row>
      </sheetData>
      <sheetData sheetId="33">
        <row r="4">
          <cell r="J4">
            <v>270.13882334684968</v>
          </cell>
        </row>
      </sheetData>
      <sheetData sheetId="34">
        <row r="4">
          <cell r="J4">
            <v>1.0104702246835722</v>
          </cell>
        </row>
      </sheetData>
      <sheetData sheetId="35">
        <row r="4">
          <cell r="J4">
            <v>12.825188304247261</v>
          </cell>
        </row>
      </sheetData>
      <sheetData sheetId="36">
        <row r="4">
          <cell r="J4">
            <v>19.068042732567712</v>
          </cell>
        </row>
      </sheetData>
      <sheetData sheetId="37">
        <row r="4">
          <cell r="J4">
            <v>14.030820354649865</v>
          </cell>
        </row>
      </sheetData>
      <sheetData sheetId="38">
        <row r="4">
          <cell r="J4">
            <v>12.498819357676918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0.13922208395490288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4408.7114814257502</v>
      </c>
      <c r="D7" s="20">
        <f>(C7*[1]Feuil1!$K$2-C4)/C4</f>
        <v>0.54661813727734487</v>
      </c>
      <c r="E7" s="31">
        <f>C7-C7/(1+D7)</f>
        <v>1558.1620308762995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1295.798900718846</v>
      </c>
    </row>
    <row r="9" spans="2:20">
      <c r="M9" s="17" t="str">
        <f>IF(C13&gt;C7*Params!F8,B13,"Others")</f>
        <v>BTC</v>
      </c>
      <c r="N9" s="18">
        <f>IF(C13&gt;C7*0.1,C13,C7)</f>
        <v>1240.9633149108847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270.13882334684968</v>
      </c>
    </row>
    <row r="12" spans="2:20">
      <c r="B12" s="7" t="s">
        <v>19</v>
      </c>
      <c r="C12" s="1">
        <f>[2]ETH!J4</f>
        <v>1295.798900718846</v>
      </c>
      <c r="D12" s="20">
        <f>C12/$C$7</f>
        <v>0.29391782750541717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224.04858376625245</v>
      </c>
    </row>
    <row r="13" spans="2:20">
      <c r="B13" s="7" t="s">
        <v>4</v>
      </c>
      <c r="C13" s="1">
        <f>[2]BTC!J4</f>
        <v>1240.9633149108847</v>
      </c>
      <c r="D13" s="20">
        <f t="shared" ref="D13:D55" si="0">C13/$C$7</f>
        <v>0.2814798201558803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821.05185868291721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0.12627499040149559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270.13882334684968</v>
      </c>
      <c r="D15" s="20">
        <f t="shared" si="0"/>
        <v>6.1273872079170046E-2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224.04858376625245</v>
      </c>
      <c r="D16" s="20">
        <f t="shared" si="0"/>
        <v>5.0819516021900463E-2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2.5347542126721509E-2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2.041412788729249E-2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1.4187818881668281E-2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56.791851465625207</v>
      </c>
      <c r="D20" s="20">
        <f t="shared" si="0"/>
        <v>1.2881734653059916E-2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53.681064455587524</v>
      </c>
      <c r="D21" s="20">
        <f t="shared" si="0"/>
        <v>1.2176134610248388E-2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1.1499958709841437E-2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43.654931116460212</v>
      </c>
      <c r="D23" s="20">
        <f t="shared" si="0"/>
        <v>9.901970519137368E-3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45.498849447586423</v>
      </c>
      <c r="D24" s="20">
        <f t="shared" si="0"/>
        <v>1.0320214792752185E-2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36.127055986623326</v>
      </c>
      <c r="D25" s="20">
        <f t="shared" si="0"/>
        <v>8.1944704566922714E-3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36.241287109874015</v>
      </c>
      <c r="D26" s="20">
        <f t="shared" si="0"/>
        <v>8.220380776233922E-3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22.965804626965387</v>
      </c>
      <c r="D27" s="20">
        <f t="shared" si="0"/>
        <v>5.2091874743271666E-3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19.068042732567712</v>
      </c>
      <c r="D28" s="20">
        <f t="shared" si="0"/>
        <v>4.3250829211443935E-3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17.890134037987252</v>
      </c>
      <c r="D29" s="20">
        <f t="shared" si="0"/>
        <v>4.0579053796919581E-3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1.4471348435658455E-3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13.087362263609329</v>
      </c>
      <c r="D31" s="20">
        <f t="shared" si="0"/>
        <v>2.9685231884071842E-3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13.093861512622075</v>
      </c>
      <c r="D32" s="20">
        <f t="shared" si="0"/>
        <v>2.9699973717462681E-3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12.592003343810429</v>
      </c>
      <c r="D33" s="20">
        <f t="shared" si="0"/>
        <v>2.8561640735306755E-3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12.825188304247261</v>
      </c>
      <c r="D34" s="20">
        <f t="shared" si="0"/>
        <v>2.9090559357945723E-3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12.033482214340856</v>
      </c>
      <c r="D35" s="20">
        <f t="shared" si="0"/>
        <v>2.7294782761445985E-3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11.380266500143161</v>
      </c>
      <c r="D36" s="20">
        <f t="shared" si="0"/>
        <v>2.5813135080599227E-3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14.030820354649865</v>
      </c>
      <c r="D37" s="20">
        <f t="shared" si="0"/>
        <v>3.1825217898160995E-3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12.498819357676918</v>
      </c>
      <c r="D38" s="20">
        <f t="shared" si="0"/>
        <v>2.8350277423087066E-3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2.3816482535174571E-3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8.8800791525449192</v>
      </c>
      <c r="D40" s="20">
        <f t="shared" si="0"/>
        <v>2.0142119052147991E-3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5.5054813214751768</v>
      </c>
      <c r="D41" s="20">
        <f t="shared" si="0"/>
        <v>1.2487733308632703E-3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4.9751516891356804</v>
      </c>
      <c r="D42" s="20">
        <f t="shared" si="0"/>
        <v>1.1284820315632781E-3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5.0951981492380085</v>
      </c>
      <c r="D43" s="20">
        <f t="shared" si="0"/>
        <v>1.1557114069960079E-3</v>
      </c>
    </row>
    <row r="44" spans="2:14">
      <c r="B44" s="22" t="s">
        <v>56</v>
      </c>
      <c r="C44" s="9">
        <f>[2]SHIB!$J$4</f>
        <v>4.5625762566041379</v>
      </c>
      <c r="D44" s="20">
        <f t="shared" si="0"/>
        <v>1.0349001688649013E-3</v>
      </c>
    </row>
    <row r="45" spans="2:14">
      <c r="B45" s="22" t="s">
        <v>23</v>
      </c>
      <c r="C45" s="9">
        <f>[2]LUNA!J4</f>
        <v>3.4986837008014247</v>
      </c>
      <c r="D45" s="20">
        <f t="shared" si="0"/>
        <v>7.9358418339273401E-4</v>
      </c>
    </row>
    <row r="46" spans="2:14">
      <c r="B46" s="22" t="s">
        <v>36</v>
      </c>
      <c r="C46" s="9">
        <f>[2]AMP!$J$4</f>
        <v>3.5239653443444858</v>
      </c>
      <c r="D46" s="20">
        <f t="shared" si="0"/>
        <v>7.9931865788705617E-4</v>
      </c>
    </row>
    <row r="47" spans="2:14">
      <c r="B47" s="22" t="s">
        <v>64</v>
      </c>
      <c r="C47" s="10">
        <f>[2]ACE!$J$4</f>
        <v>2.9636202122854631</v>
      </c>
      <c r="D47" s="20">
        <f t="shared" si="0"/>
        <v>6.7221913358844851E-4</v>
      </c>
    </row>
    <row r="48" spans="2:14">
      <c r="B48" s="22" t="s">
        <v>40</v>
      </c>
      <c r="C48" s="9">
        <f>[2]SHPING!$J$4</f>
        <v>2.8469909506202087</v>
      </c>
      <c r="D48" s="20">
        <f t="shared" si="0"/>
        <v>6.4576485955472628E-4</v>
      </c>
    </row>
    <row r="49" spans="2:4">
      <c r="B49" s="22" t="s">
        <v>62</v>
      </c>
      <c r="C49" s="10">
        <f>[2]SEI!$J$4</f>
        <v>2.2078263184169722</v>
      </c>
      <c r="D49" s="20">
        <f t="shared" si="0"/>
        <v>5.0078720907882472E-4</v>
      </c>
    </row>
    <row r="50" spans="2:4">
      <c r="B50" s="22" t="s">
        <v>50</v>
      </c>
      <c r="C50" s="9">
        <f>[2]KAVA!$J$4</f>
        <v>2.5694429527486471</v>
      </c>
      <c r="D50" s="20">
        <f t="shared" si="0"/>
        <v>5.8281041151681467E-4</v>
      </c>
    </row>
    <row r="51" spans="2:4">
      <c r="B51" s="7" t="s">
        <v>25</v>
      </c>
      <c r="C51" s="1">
        <f>[2]POLIS!J4</f>
        <v>2.5422499607450337</v>
      </c>
      <c r="D51" s="20">
        <f t="shared" si="0"/>
        <v>5.7664239800126035E-4</v>
      </c>
    </row>
    <row r="52" spans="2:4">
      <c r="B52" s="7" t="s">
        <v>28</v>
      </c>
      <c r="C52" s="1">
        <f>[2]ATLAS!O47</f>
        <v>2.056324895936136</v>
      </c>
      <c r="D52" s="20">
        <f t="shared" si="0"/>
        <v>4.6642310448293006E-4</v>
      </c>
    </row>
    <row r="53" spans="2:4">
      <c r="B53" s="22" t="s">
        <v>63</v>
      </c>
      <c r="C53" s="10">
        <f>[2]MEME!$J$4</f>
        <v>1.7761791229602695</v>
      </c>
      <c r="D53" s="20">
        <f t="shared" si="0"/>
        <v>4.028794196316662E-4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3.8487290609710465E-4</v>
      </c>
    </row>
    <row r="55" spans="2:4">
      <c r="B55" s="22" t="s">
        <v>43</v>
      </c>
      <c r="C55" s="9">
        <f>[2]TRX!$J$4</f>
        <v>1.0104702246835722</v>
      </c>
      <c r="D55" s="20">
        <f t="shared" si="0"/>
        <v>2.2919853769990688E-4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2023-12-31T23:41:38Z</dcterms:modified>
</cp:coreProperties>
</file>