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36" l="1"/>
  <c r="C16" l="1"/>
  <c r="C40" l="1"/>
  <c r="C14"/>
  <c r="C42" l="1"/>
  <c r="C38" l="1"/>
  <c r="C19" l="1"/>
  <c r="C17" l="1"/>
  <c r="C44" l="1"/>
  <c r="C7" l="1"/>
  <c r="M8" l="1"/>
  <c r="D34"/>
  <c r="D38"/>
  <c r="N8"/>
  <c r="D45"/>
  <c r="D24"/>
  <c r="D12"/>
  <c r="D35"/>
  <c r="N9"/>
  <c r="D39"/>
  <c r="D50"/>
  <c r="D32"/>
  <c r="D47"/>
  <c r="D49"/>
  <c r="D18"/>
  <c r="D29"/>
  <c r="D15"/>
  <c r="D40"/>
  <c r="D31"/>
  <c r="M9"/>
  <c r="D30"/>
  <c r="D42"/>
  <c r="D41"/>
  <c r="D36"/>
  <c r="D23"/>
  <c r="D14"/>
  <c r="D48"/>
  <c r="Q3"/>
  <c r="D13"/>
  <c r="D7"/>
  <c r="E7" s="1"/>
  <c r="D46"/>
  <c r="D22"/>
  <c r="D19"/>
  <c r="D21"/>
  <c r="D27"/>
  <c r="D37"/>
  <c r="D28"/>
  <c r="D43"/>
  <c r="D26"/>
  <c r="D16"/>
  <c r="D25"/>
  <c r="D33"/>
  <c r="D20"/>
  <c r="D17"/>
  <c r="D44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<sst xmlns="http://schemas.openxmlformats.org/spreadsheetml/2006/main" count="100" uniqueCount="62">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</sst>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1151.4184800819494</c:v>
                </c:pt>
                <c:pt idx="1">
                  <c:v>1120.7665873897861</c:v>
                </c:pt>
                <c:pt idx="2">
                  <c:v>227.37620648738343</c:v>
                </c:pt>
                <c:pt idx="3">
                  <c:v>202.86</c:v>
                </c:pt>
                <c:pt idx="4">
                  <c:v>856.94973111347338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1120.7665873897861</v>
          </cell>
        </row>
      </sheetData>
      <sheetData sheetId="1">
        <row r="4">
          <cell r="J4">
            <v>1151.4184800819494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3.6684591202411232</v>
          </cell>
        </row>
      </sheetData>
      <sheetData sheetId="4">
        <row r="46">
          <cell r="M46">
            <v>104.06999999999998</v>
          </cell>
          <cell r="O46">
            <v>4.1125999959190196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43.719993935358282</v>
          </cell>
        </row>
      </sheetData>
      <sheetData sheetId="8">
        <row r="4">
          <cell r="J4">
            <v>9.1036728066652017</v>
          </cell>
        </row>
      </sheetData>
      <sheetData sheetId="9">
        <row r="4">
          <cell r="J4">
            <v>19.487045459375516</v>
          </cell>
        </row>
      </sheetData>
      <sheetData sheetId="10">
        <row r="4">
          <cell r="J4">
            <v>11.625371368517881</v>
          </cell>
        </row>
      </sheetData>
      <sheetData sheetId="11">
        <row r="4">
          <cell r="J4">
            <v>55.930367840458175</v>
          </cell>
        </row>
      </sheetData>
      <sheetData sheetId="12">
        <row r="4">
          <cell r="J4">
            <v>2.3860512737984583</v>
          </cell>
        </row>
      </sheetData>
      <sheetData sheetId="13">
        <row r="4">
          <cell r="J4">
            <v>155.51164085152021</v>
          </cell>
        </row>
      </sheetData>
      <sheetData sheetId="14">
        <row r="4">
          <cell r="J4">
            <v>5.1429971253895417</v>
          </cell>
        </row>
      </sheetData>
      <sheetData sheetId="15">
        <row r="4">
          <cell r="J4">
            <v>37.655092573911787</v>
          </cell>
        </row>
      </sheetData>
      <sheetData sheetId="16">
        <row r="4">
          <cell r="J4">
            <v>5.641962497262301</v>
          </cell>
        </row>
      </sheetData>
      <sheetData sheetId="17">
        <row r="4">
          <cell r="J4">
            <v>10.525646337288812</v>
          </cell>
        </row>
      </sheetData>
      <sheetData sheetId="18">
        <row r="4">
          <cell r="J4">
            <v>12.483030691822266</v>
          </cell>
        </row>
      </sheetData>
      <sheetData sheetId="19">
        <row r="4">
          <cell r="J4">
            <v>8.3336861438497127</v>
          </cell>
        </row>
      </sheetData>
      <sheetData sheetId="20">
        <row r="4">
          <cell r="J4">
            <v>11.729203701189528</v>
          </cell>
        </row>
      </sheetData>
      <sheetData sheetId="21">
        <row r="4">
          <cell r="J4">
            <v>3.0985401071317447</v>
          </cell>
        </row>
      </sheetData>
      <sheetData sheetId="22">
        <row r="4">
          <cell r="J4">
            <v>49.546942171754687</v>
          </cell>
        </row>
      </sheetData>
      <sheetData sheetId="23">
        <row r="4">
          <cell r="J4">
            <v>43.511102401178384</v>
          </cell>
        </row>
      </sheetData>
      <sheetData sheetId="24">
        <row r="4">
          <cell r="J4">
            <v>39.469209943862566</v>
          </cell>
        </row>
      </sheetData>
      <sheetData sheetId="25">
        <row r="4">
          <cell r="J4">
            <v>46.830126984475399</v>
          </cell>
        </row>
      </sheetData>
      <sheetData sheetId="26">
        <row r="4">
          <cell r="J4">
            <v>3.7101026539100381</v>
          </cell>
        </row>
      </sheetData>
      <sheetData sheetId="27">
        <row r="4">
          <cell r="J4">
            <v>227.37620648738343</v>
          </cell>
        </row>
      </sheetData>
      <sheetData sheetId="28">
        <row r="4">
          <cell r="J4">
            <v>0.96105032474276375</v>
          </cell>
        </row>
      </sheetData>
      <sheetData sheetId="29">
        <row r="4">
          <cell r="J4">
            <v>11.75814561984223</v>
          </cell>
        </row>
      </sheetData>
      <sheetData sheetId="30">
        <row r="4">
          <cell r="J4">
            <v>19.004492659751005</v>
          </cell>
        </row>
      </sheetData>
      <sheetData sheetId="31">
        <row r="4">
          <cell r="J4">
            <v>4.0174178943056038</v>
          </cell>
        </row>
      </sheetData>
      <sheetData sheetId="32">
        <row r="4">
          <cell r="J4">
            <v>2.3402940412089062</v>
          </cell>
        </row>
      </sheetData>
      <sheetData sheetId="33">
        <row r="4">
          <cell r="J4">
            <v>2.4658663783456904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202.86</v>
      </c>
      <c r="P2" t="s">
        <v>8</v>
      </c>
      <c r="Q2" s="10">
        <f>N2+K2+H2</f>
        <v>242.57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6.7605566025519134E-2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3588.0181804621957</v>
      </c>
      <c r="D7" s="20">
        <f>(C7*[1]Feuil1!$K$2-C4)/C4</f>
        <v>0.32356725181444274</v>
      </c>
      <c r="E7" s="31">
        <f>C7-C7/(1+D7)</f>
        <v>877.14861524480466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1151.4184800819494</v>
      </c>
    </row>
    <row r="9" spans="2:20">
      <c r="M9" s="17" t="str">
        <f>IF(C13&gt;C7*[2]Params!F8,B13,"Others")</f>
        <v>ETH</v>
      </c>
      <c r="N9" s="18">
        <f>IF(C13&gt;C7*0.1,C13,C7)</f>
        <v>1120.7665873897861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227.37620648738343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202.86</v>
      </c>
    </row>
    <row r="12" spans="2:20">
      <c r="B12" s="7" t="s">
        <v>4</v>
      </c>
      <c r="C12" s="1">
        <f>[2]BTC!J4</f>
        <v>1151.4184800819494</v>
      </c>
      <c r="D12" s="20">
        <f>C12/$C$7</f>
        <v>0.32090653451862605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856.94973111347338</v>
      </c>
    </row>
    <row r="13" spans="2:20">
      <c r="B13" s="7" t="s">
        <v>19</v>
      </c>
      <c r="C13" s="1">
        <f>[2]ETH!J4</f>
        <v>1120.7665873897861</v>
      </c>
      <c r="D13" s="20">
        <f t="shared" ref="D13:D50" si="0">C13/$C$7</f>
        <v>0.31236368686554788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227.37620648738343</v>
      </c>
      <c r="D14" s="20">
        <f t="shared" si="0"/>
        <v>6.3370973905738023E-2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202.86</v>
      </c>
      <c r="D15" s="20">
        <f t="shared" si="0"/>
        <v>5.6538175058485435E-2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155.51164085152021</v>
      </c>
      <c r="D16" s="20">
        <f t="shared" si="0"/>
        <v>4.3341932239453637E-2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2.900486975419786E-2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1.9272477596836576E-2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55.930367840458175</v>
      </c>
      <c r="D19" s="20">
        <f>C19/$C$7</f>
        <v>1.5588094883413724E-2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46.830126984475399</v>
      </c>
      <c r="D20" s="20">
        <f t="shared" si="0"/>
        <v>1.3051808722564196E-2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43.719993935358282</v>
      </c>
      <c r="D21" s="20">
        <f t="shared" si="0"/>
        <v>1.2184997883630129E-2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43.511102401178384</v>
      </c>
      <c r="D22" s="20">
        <f t="shared" si="0"/>
        <v>1.2126778687496349E-2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1.1148215529623471E-2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49.546942171754687</v>
      </c>
      <c r="D24" s="20">
        <f t="shared" si="0"/>
        <v>1.3808999754112792E-2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1.1014436943267989E-2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39.469209943862566</v>
      </c>
      <c r="D26" s="20">
        <f t="shared" si="0"/>
        <v>1.1000281480953444E-2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37.655092573911787</v>
      </c>
      <c r="D27" s="20">
        <f t="shared" si="0"/>
        <v>1.0494677195047321E-2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19.487045459375516</v>
      </c>
      <c r="D28" s="20">
        <f t="shared" si="0"/>
        <v>5.4311445704172167E-3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19.004492659751005</v>
      </c>
      <c r="D29" s="20">
        <f t="shared" si="0"/>
        <v>5.2966545050512851E-3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12.483030691822266</v>
      </c>
      <c r="D30" s="20">
        <f t="shared" si="0"/>
        <v>3.4790879153834852E-3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11.75814561984223</v>
      </c>
      <c r="D31" s="20">
        <f t="shared" si="0"/>
        <v>3.2770585399674837E-3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11.729203701189528</v>
      </c>
      <c r="D32" s="20">
        <f t="shared" si="0"/>
        <v>3.2689922712929548E-3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11.625371368517881</v>
      </c>
      <c r="D33" s="20">
        <f t="shared" si="0"/>
        <v>3.2400536407037775E-3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10.525646337288812</v>
      </c>
      <c r="D34" s="20">
        <f t="shared" si="0"/>
        <v>2.9335543489171887E-3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9.1036728066652017</v>
      </c>
      <c r="D35" s="20">
        <f t="shared" si="0"/>
        <v>2.5372426639968973E-3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8.3336861438497127</v>
      </c>
      <c r="D36" s="20">
        <f t="shared" si="0"/>
        <v>2.3226432321968326E-3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2.0066787953322246E-3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5.641962497262301</v>
      </c>
      <c r="D38" s="20">
        <f t="shared" si="0"/>
        <v>1.5724453482383201E-3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5.1429971253895417</v>
      </c>
      <c r="D39" s="20">
        <f t="shared" si="0"/>
        <v>1.433381010551914E-3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4.0174178943056038</v>
      </c>
      <c r="D40" s="20">
        <f t="shared" si="0"/>
        <v>1.1196760139571239E-3</v>
      </c>
    </row>
    <row r="41" spans="2:14">
      <c r="B41" s="22" t="s">
        <v>56</v>
      </c>
      <c r="C41" s="9">
        <f>[2]SHIB!$J$4</f>
        <v>3.7101026539100381</v>
      </c>
      <c r="D41" s="20">
        <f t="shared" si="0"/>
        <v>1.0340256005704285E-3</v>
      </c>
    </row>
    <row r="42" spans="2:14">
      <c r="B42" s="7" t="s">
        <v>28</v>
      </c>
      <c r="C42" s="1">
        <f>[2]ATLAS!O46</f>
        <v>4.1125999959190196</v>
      </c>
      <c r="D42" s="20">
        <f t="shared" si="0"/>
        <v>1.1462037785408459E-3</v>
      </c>
    </row>
    <row r="43" spans="2:14">
      <c r="B43" s="7" t="s">
        <v>25</v>
      </c>
      <c r="C43" s="1">
        <f>[2]POLIS!J4</f>
        <v>3.6684591202411232</v>
      </c>
      <c r="D43" s="20">
        <f t="shared" si="0"/>
        <v>1.0224193233515236E-3</v>
      </c>
    </row>
    <row r="44" spans="2:14">
      <c r="B44" s="22" t="s">
        <v>23</v>
      </c>
      <c r="C44" s="9">
        <f>[2]LUNA!J4</f>
        <v>3.0985401071317447</v>
      </c>
      <c r="D44" s="20">
        <f t="shared" si="0"/>
        <v>8.6357982353718219E-4</v>
      </c>
    </row>
    <row r="45" spans="2:14">
      <c r="B45" s="22" t="s">
        <v>40</v>
      </c>
      <c r="C45" s="9">
        <f>[2]SHPING!$J$4</f>
        <v>2.4658663783456904</v>
      </c>
      <c r="D45" s="20">
        <f t="shared" si="0"/>
        <v>6.8725024632624535E-4</v>
      </c>
    </row>
    <row r="46" spans="2:14">
      <c r="B46" s="22" t="s">
        <v>36</v>
      </c>
      <c r="C46" s="9">
        <f>[2]AMP!$J$4</f>
        <v>2.3860512737984583</v>
      </c>
      <c r="D46" s="20">
        <f t="shared" si="0"/>
        <v>6.6500534662594592E-4</v>
      </c>
    </row>
    <row r="47" spans="2:14">
      <c r="B47" s="22" t="s">
        <v>50</v>
      </c>
      <c r="C47" s="9">
        <f>[2]KAVA!$J$4</f>
        <v>2.3402940412089062</v>
      </c>
      <c r="D47" s="20">
        <f t="shared" si="0"/>
        <v>6.5225255935226001E-4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4.7290551905214287E-4</v>
      </c>
    </row>
    <row r="49" spans="2:4">
      <c r="B49" s="22" t="s">
        <v>43</v>
      </c>
      <c r="C49" s="9">
        <f>[2]TRX!$J$4</f>
        <v>0.96105032474276375</v>
      </c>
      <c r="D49" s="20">
        <f t="shared" si="0"/>
        <v>2.6784990387617396E-4</v>
      </c>
    </row>
    <row r="50" spans="2:4">
      <c r="B50" s="7" t="s">
        <v>5</v>
      </c>
      <c r="C50" s="1">
        <f>H$2</f>
        <v>0.19</v>
      </c>
      <c r="D50" s="20">
        <f t="shared" si="0"/>
        <v>5.2954023765711487E-5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2023-12-02T18:11:31Z</dcterms:modified>
</cp:coreProperties>
</file>