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48" l="1"/>
  <c r="C37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<sst xmlns="http://schemas.openxmlformats.org/spreadsheetml/2006/main" count="100" uniqueCount="62">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</sst>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1117.3995143832019</c:v>
                </c:pt>
                <c:pt idx="1">
                  <c:v>1121.9525392410164</c:v>
                </c:pt>
                <c:pt idx="2">
                  <c:v>212.26860886466855</c:v>
                </c:pt>
                <c:pt idx="3">
                  <c:v>202.5</c:v>
                </c:pt>
                <c:pt idx="4">
                  <c:v>822.97043421262697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1121.9525392410164</v>
          </cell>
        </row>
      </sheetData>
      <sheetData sheetId="1">
        <row r="4">
          <cell r="J4">
            <v>1117.3995143832019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2.1494035245373624</v>
          </cell>
        </row>
      </sheetData>
      <sheetData sheetId="4">
        <row r="46">
          <cell r="M46">
            <v>104.06999999999998</v>
          </cell>
          <cell r="O46">
            <v>1.8342795417247331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44.01054963811157</v>
          </cell>
        </row>
      </sheetData>
      <sheetData sheetId="8">
        <row r="4">
          <cell r="J4">
            <v>8.3761468358050273</v>
          </cell>
        </row>
      </sheetData>
      <sheetData sheetId="9">
        <row r="4">
          <cell r="J4">
            <v>17.590814599358151</v>
          </cell>
        </row>
      </sheetData>
      <sheetData sheetId="10">
        <row r="4">
          <cell r="J4">
            <v>10.924180072696767</v>
          </cell>
        </row>
      </sheetData>
      <sheetData sheetId="11">
        <row r="4">
          <cell r="J4">
            <v>53.693586365120254</v>
          </cell>
        </row>
      </sheetData>
      <sheetData sheetId="12">
        <row r="4">
          <cell r="J4">
            <v>2.3445754665653107</v>
          </cell>
        </row>
      </sheetData>
      <sheetData sheetId="13">
        <row r="4">
          <cell r="J4">
            <v>160.83340797484033</v>
          </cell>
        </row>
      </sheetData>
      <sheetData sheetId="14">
        <row r="4">
          <cell r="J4">
            <v>4.7599721023703419</v>
          </cell>
        </row>
      </sheetData>
      <sheetData sheetId="15">
        <row r="4">
          <cell r="J4">
            <v>35.768197314002514</v>
          </cell>
        </row>
      </sheetData>
      <sheetData sheetId="16">
        <row r="4">
          <cell r="J4">
            <v>5.6917720790580821</v>
          </cell>
        </row>
      </sheetData>
      <sheetData sheetId="17">
        <row r="4">
          <cell r="J4">
            <v>10.124800683931625</v>
          </cell>
        </row>
      </sheetData>
      <sheetData sheetId="18">
        <row r="4">
          <cell r="J4">
            <v>13.546839055039195</v>
          </cell>
        </row>
      </sheetData>
      <sheetData sheetId="19">
        <row r="4">
          <cell r="J4">
            <v>7.6770273351170912</v>
          </cell>
        </row>
      </sheetData>
      <sheetData sheetId="20">
        <row r="4">
          <cell r="J4">
            <v>11.474223599523102</v>
          </cell>
        </row>
      </sheetData>
      <sheetData sheetId="21">
        <row r="4">
          <cell r="J4">
            <v>2.2663832464671048</v>
          </cell>
        </row>
      </sheetData>
      <sheetData sheetId="22">
        <row r="4">
          <cell r="J4">
            <v>25.327058694737431</v>
          </cell>
        </row>
      </sheetData>
      <sheetData sheetId="23">
        <row r="4">
          <cell r="J4">
            <v>42.675826131138756</v>
          </cell>
        </row>
      </sheetData>
      <sheetData sheetId="24">
        <row r="4">
          <cell r="J4">
            <v>39.020028618671965</v>
          </cell>
        </row>
      </sheetData>
      <sheetData sheetId="25">
        <row r="4">
          <cell r="J4">
            <v>42.691668196455609</v>
          </cell>
        </row>
      </sheetData>
      <sheetData sheetId="26">
        <row r="4">
          <cell r="J4">
            <v>3.6059541475349191</v>
          </cell>
        </row>
      </sheetData>
      <sheetData sheetId="27">
        <row r="4">
          <cell r="J4">
            <v>212.26860886466855</v>
          </cell>
        </row>
      </sheetData>
      <sheetData sheetId="28">
        <row r="4">
          <cell r="J4">
            <v>0.95540003663933837</v>
          </cell>
        </row>
      </sheetData>
      <sheetData sheetId="29">
        <row r="4">
          <cell r="J4">
            <v>12.035715822813819</v>
          </cell>
        </row>
      </sheetData>
      <sheetData sheetId="30">
        <row r="4">
          <cell r="J4">
            <v>19.208619093835306</v>
          </cell>
        </row>
      </sheetData>
      <sheetData sheetId="31">
        <row r="4">
          <cell r="J4">
            <v>4.0768300317818875</v>
          </cell>
        </row>
      </sheetData>
      <sheetData sheetId="32">
        <row r="4">
          <cell r="J4">
            <v>2.2354587671470827</v>
          </cell>
        </row>
      </sheetData>
      <sheetData sheetId="33">
        <row r="4">
          <cell r="J4">
            <v>2.3889660658159646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202.5</v>
      </c>
      <c r="P2" t="s">
        <v>8</v>
      </c>
      <c r="Q2" s="10">
        <f>N2+K2+H2</f>
        <v>242.20999999999998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6.9186348467079842E-2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3500.8351411297281</v>
      </c>
      <c r="D7" s="20">
        <f>(C7*[1]Feuil1!$K$2-C4)/C4</f>
        <v>0.30544373747018744</v>
      </c>
      <c r="E7" s="31">
        <f>C7-C7/(1+D7)</f>
        <v>819.11471102220139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1117.3995143832019</v>
      </c>
    </row>
    <row r="9" spans="2:20">
      <c r="M9" s="17" t="str">
        <f>IF(C13&gt;C7*[2]Params!F8,B13,"Others")</f>
        <v>ETH</v>
      </c>
      <c r="N9" s="18">
        <f>IF(C13&gt;C7*0.1,C13,C7)</f>
        <v>1121.9525392410164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212.26860886466855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202.5</v>
      </c>
    </row>
    <row r="12" spans="2:20">
      <c r="B12" s="7" t="s">
        <v>4</v>
      </c>
      <c r="C12" s="1">
        <f>[2]BTC!J4</f>
        <v>1117.3995143832019</v>
      </c>
      <c r="D12" s="20">
        <f>C12/$C$7</f>
        <v>0.31918084380934725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822.97043421262697</v>
      </c>
    </row>
    <row r="13" spans="2:20">
      <c r="B13" s="7" t="s">
        <v>19</v>
      </c>
      <c r="C13" s="1">
        <f>[2]ETH!J4</f>
        <v>1121.9525392410164</v>
      </c>
      <c r="D13" s="20">
        <f t="shared" ref="D13:D50" si="0">C13/$C$7</f>
        <v>0.32048139772698914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212.26860886466855</v>
      </c>
      <c r="D14" s="20">
        <f t="shared" si="0"/>
        <v>6.0633706046543209E-2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202.5</v>
      </c>
      <c r="D15" s="20">
        <f t="shared" si="0"/>
        <v>5.7843340756301008E-2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160.83340797484033</v>
      </c>
      <c r="D16" s="20">
        <f t="shared" si="0"/>
        <v>4.5941440111041329E-2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2.972719245683084E-2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1.9752429695299827E-2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53.693586365120254</v>
      </c>
      <c r="D19" s="20">
        <f>C19/$C$7</f>
        <v>1.5337365000224833E-2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42.691668196455609</v>
      </c>
      <c r="D20" s="20">
        <f t="shared" si="0"/>
        <v>1.2194709683666767E-2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42.675826131138756</v>
      </c>
      <c r="D21" s="20">
        <f t="shared" si="0"/>
        <v>1.2190184459062291E-2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44.01054963811157</v>
      </c>
      <c r="D22" s="20">
        <f t="shared" si="0"/>
        <v>1.257144305970068E-2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1.1288734946612424E-2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35.768197314002514</v>
      </c>
      <c r="D24" s="20">
        <f t="shared" si="0"/>
        <v>1.0217047039370163E-2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39.020028618671965</v>
      </c>
      <c r="D25" s="20">
        <f t="shared" si="0"/>
        <v>1.1145920057829432E-2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25.327058694737431</v>
      </c>
      <c r="D26" s="20">
        <f t="shared" si="0"/>
        <v>7.2345762293063382E-3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40</v>
      </c>
      <c r="D27" s="20">
        <f t="shared" si="0"/>
        <v>1.1425845087664397E-2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19.208619093835306</v>
      </c>
      <c r="D28" s="20">
        <f t="shared" si="0"/>
        <v>5.4868676528528667E-3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17.590814599358151</v>
      </c>
      <c r="D29" s="20">
        <f t="shared" si="0"/>
        <v>5.0247480644522871E-3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13.546839055039195</v>
      </c>
      <c r="D30" s="20">
        <f t="shared" si="0"/>
        <v>3.8696021117599947E-3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11.474223599523102</v>
      </c>
      <c r="D31" s="20">
        <f t="shared" si="0"/>
        <v>3.2775675337343483E-3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10.924180072696767</v>
      </c>
      <c r="D32" s="20">
        <f t="shared" si="0"/>
        <v>3.1204497305095916E-3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12.035715822813819</v>
      </c>
      <c r="D33" s="20">
        <f t="shared" si="0"/>
        <v>3.4379556127655483E-3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10.124800683931625</v>
      </c>
      <c r="D34" s="20">
        <f t="shared" si="0"/>
        <v>2.8921101039520321E-3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8.3761468358050273</v>
      </c>
      <c r="D35" s="20">
        <f t="shared" si="0"/>
        <v>2.3926139044359637E-3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7.6770273351170912</v>
      </c>
      <c r="D36" s="20">
        <f t="shared" si="0"/>
        <v>2.1929131266203231E-3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5.6917720790580821</v>
      </c>
      <c r="D37" s="20">
        <f t="shared" si="0"/>
        <v>1.6258326512402789E-3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4.7599721023703419</v>
      </c>
      <c r="D38" s="20">
        <f t="shared" si="0"/>
        <v>1.3596675965821935E-3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1.3711014105197278E-3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3.6059541475349191</v>
      </c>
      <c r="D40" s="20">
        <f t="shared" si="0"/>
        <v>1.0300268370738727E-3</v>
      </c>
    </row>
    <row r="41" spans="2:14">
      <c r="B41" s="22" t="s">
        <v>37</v>
      </c>
      <c r="C41" s="9">
        <f>[2]GRT!$J$4</f>
        <v>4.0768300317818875</v>
      </c>
      <c r="D41" s="20">
        <f t="shared" si="0"/>
        <v>1.1645307097969441E-3</v>
      </c>
    </row>
    <row r="42" spans="2:14">
      <c r="B42" s="22" t="s">
        <v>40</v>
      </c>
      <c r="C42" s="9">
        <f>[2]SHPING!$J$4</f>
        <v>2.3889660658159646</v>
      </c>
      <c r="D42" s="20">
        <f t="shared" si="0"/>
        <v>6.8239890469250697E-4</v>
      </c>
    </row>
    <row r="43" spans="2:14">
      <c r="B43" s="22" t="s">
        <v>36</v>
      </c>
      <c r="C43" s="9">
        <f>[2]AMP!$J$4</f>
        <v>2.3445754665653107</v>
      </c>
      <c r="D43" s="20">
        <f t="shared" si="0"/>
        <v>6.6971890193284289E-4</v>
      </c>
    </row>
    <row r="44" spans="2:14">
      <c r="B44" s="22" t="s">
        <v>50</v>
      </c>
      <c r="C44" s="9">
        <f>[2]KAVA!$J$4</f>
        <v>2.2354587671470827</v>
      </c>
      <c r="D44" s="20">
        <f t="shared" si="0"/>
        <v>6.3855013933209511E-4</v>
      </c>
    </row>
    <row r="45" spans="2:14">
      <c r="B45" s="22" t="s">
        <v>23</v>
      </c>
      <c r="C45" s="9">
        <f>[2]LUNA!J4</f>
        <v>2.2663832464671048</v>
      </c>
      <c r="D45" s="20">
        <f t="shared" si="0"/>
        <v>6.4738359708527648E-4</v>
      </c>
    </row>
    <row r="46" spans="2:14">
      <c r="B46" s="7" t="s">
        <v>25</v>
      </c>
      <c r="C46" s="1">
        <f>[2]POLIS!J4</f>
        <v>2.1494035245373624</v>
      </c>
      <c r="D46" s="20">
        <f t="shared" si="0"/>
        <v>6.139687925560941E-4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4.8468252048350965E-4</v>
      </c>
    </row>
    <row r="48" spans="2:14">
      <c r="B48" s="7" t="s">
        <v>28</v>
      </c>
      <c r="C48" s="1">
        <f>[2]ATLAS!O46</f>
        <v>1.8342795417247331</v>
      </c>
      <c r="D48" s="20">
        <f t="shared" si="0"/>
        <v>5.2395484728047102E-4</v>
      </c>
    </row>
    <row r="49" spans="2:4">
      <c r="B49" s="22" t="s">
        <v>43</v>
      </c>
      <c r="C49" s="9">
        <f>[2]TRX!$J$4</f>
        <v>0.95540003663933837</v>
      </c>
      <c r="D49" s="20">
        <f t="shared" si="0"/>
        <v>2.7290632038474923E-4</v>
      </c>
    </row>
    <row r="50" spans="2:4">
      <c r="B50" s="7" t="s">
        <v>5</v>
      </c>
      <c r="C50" s="1">
        <f>H$2</f>
        <v>0.19</v>
      </c>
      <c r="D50" s="20">
        <f t="shared" si="0"/>
        <v>5.4272764166405885E-5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2023-11-24T11:39:19Z</dcterms:modified>
</cp:coreProperties>
</file>