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4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5474432"/>
        <axId val="75476352"/>
      </lineChart>
      <dateAx>
        <axId val="75474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76352"/>
        <crosses val="autoZero"/>
        <lblOffset val="100"/>
      </dateAx>
      <valAx>
        <axId val="75476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74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5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1797.328931518864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0.00378618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0.08555</v>
      </c>
      <c r="C35" s="50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0.01626</v>
      </c>
      <c r="C36" s="50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0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3.304609782627443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10.91750511642289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14.97645190830461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0.27148</v>
      </c>
      <c r="C10" s="49">
        <f>(D10/B10)</f>
        <v/>
      </c>
      <c r="D10" s="49" t="n">
        <v>4.65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I41" sqref="I41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0.002938563242033248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311.736063082779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0.32766</v>
      </c>
      <c r="C11" s="49">
        <f>(D11/B11)</f>
        <v/>
      </c>
      <c r="D11" s="49" t="n">
        <v>99.95999999999999</v>
      </c>
      <c r="E11" t="inlineStr">
        <is>
          <t>DCA1</t>
        </is>
      </c>
      <c r="P11" s="49">
        <f>(SUM(P6:P9))</f>
        <v/>
      </c>
    </row>
    <row r="12">
      <c r="B12" s="58" t="n">
        <v>0.08735</v>
      </c>
      <c r="C12" s="49">
        <f>(D12/B12)</f>
        <v/>
      </c>
      <c r="D12" s="49" t="n">
        <v>26.5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0.07179300559985183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5.345790063505028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38.4485444299033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</cols>
  <sheetData>
    <row r="3">
      <c r="I3" t="inlineStr">
        <is>
          <t>Actual Price :</t>
        </is>
      </c>
      <c r="J3" s="49" t="n">
        <v>5.186307870392871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1.04708</v>
      </c>
      <c r="C5" s="49">
        <f>(D5/B5)</f>
        <v/>
      </c>
      <c r="D5" s="49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1.93758328514335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3.35343</v>
      </c>
      <c r="C5" s="49">
        <f>(D5/B5)</f>
        <v/>
      </c>
      <c r="D5" s="49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26908.56330153306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0.00031161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0.00555</v>
      </c>
      <c r="C23" s="49">
        <f>(D23/B23)</f>
        <v/>
      </c>
      <c r="D23" s="49" t="n">
        <v>122.91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0.00112</v>
      </c>
      <c r="C24" s="49">
        <f>(D24/B24)</f>
        <v/>
      </c>
      <c r="D24" s="49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49">
        <f>(D34/B34)</f>
        <v/>
      </c>
      <c r="D34" s="49" t="n">
        <v>37.45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6.51574852918404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0.75108</v>
      </c>
      <c r="C5" s="49">
        <f>(D5/B5)</f>
        <v/>
      </c>
      <c r="D5" s="49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82.62692829161529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0.9289747939816746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8.985710907648561e-05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0.8589132971984019</v>
      </c>
      <c r="N3" s="19" t="n"/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(B18*J3)</f>
        <v/>
      </c>
      <c r="K4" s="4">
        <f>(J4/D18-1)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49">
        <f>(T5/R5)</f>
        <v/>
      </c>
      <c r="T5" s="49">
        <f>D5</f>
        <v/>
      </c>
    </row>
    <row r="6">
      <c r="B6" s="36" t="n">
        <v>0.2291883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($B$7+$R$9)/5</f>
        <v/>
      </c>
      <c r="O6" s="49">
        <f>($S$7*Params!K8)</f>
        <v/>
      </c>
      <c r="P6" s="49">
        <f>(O6*N6)</f>
        <v/>
      </c>
      <c r="R6" s="36">
        <f>(B6)</f>
        <v/>
      </c>
      <c r="S6" s="51" t="n">
        <v>0</v>
      </c>
      <c r="T6" s="26">
        <f>(D6)</f>
        <v/>
      </c>
      <c r="U6" s="49">
        <f>(R6*J3)</f>
        <v/>
      </c>
    </row>
    <row r="7">
      <c r="B7" s="19" t="n">
        <v>25.23775</v>
      </c>
      <c r="C7" s="49">
        <f>(D7/B7)</f>
        <v/>
      </c>
      <c r="D7" s="49" t="n">
        <v>26.5</v>
      </c>
      <c r="E7" t="inlineStr">
        <is>
          <t>DCA2</t>
        </is>
      </c>
      <c r="N7" s="19">
        <f>($B$7+$R$9)/5</f>
        <v/>
      </c>
      <c r="O7" s="49">
        <f>($S$7*Params!K9)</f>
        <v/>
      </c>
      <c r="P7" s="49">
        <f>(O7*N7)</f>
        <v/>
      </c>
      <c r="R7" s="19">
        <f>B7</f>
        <v/>
      </c>
      <c r="S7" s="49">
        <f>(T7/R7)</f>
        <v/>
      </c>
      <c r="T7" s="49">
        <f>D7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($B$7+$R$9)/5</f>
        <v/>
      </c>
      <c r="O8" s="49">
        <f>($S$7*Params!K10)</f>
        <v/>
      </c>
      <c r="P8" s="49">
        <f>(O8*N8)</f>
        <v/>
      </c>
      <c r="R8" s="19">
        <f>B8</f>
        <v/>
      </c>
      <c r="S8" s="49">
        <f>C8</f>
        <v/>
      </c>
      <c r="T8" s="50">
        <f>D8</f>
        <v/>
      </c>
    </row>
    <row r="9">
      <c r="B9" s="19" t="n">
        <v>-1.08</v>
      </c>
      <c r="C9" s="49">
        <f>(D9/B9)</f>
        <v/>
      </c>
      <c r="D9" s="49" t="n">
        <v>-1.134</v>
      </c>
      <c r="N9" s="19">
        <f>($B$7+$R$9)/5</f>
        <v/>
      </c>
      <c r="O9" s="49">
        <f>($C$7*Params!K11)</f>
        <v/>
      </c>
      <c r="P9" s="49">
        <f>(O9*N9)</f>
        <v/>
      </c>
      <c r="R9" s="19">
        <f>SUM(B9,B12,B13,B16)</f>
        <v/>
      </c>
      <c r="S9" s="49" t="n">
        <v>0</v>
      </c>
      <c r="T9" s="49">
        <f>SUM(D9,D12,D13,D16)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 s="19">
        <f>SUM(B10,B11,B14,B15,)</f>
        <v/>
      </c>
      <c r="S10" s="49" t="n">
        <v>0</v>
      </c>
      <c r="T10" s="49">
        <f>SUM(D10,D11,D14,D15)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 s="19" t="n"/>
      <c r="S11" s="49" t="n"/>
      <c r="T11" s="49" t="n"/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($B$5+$R$10)/5</f>
        <v/>
      </c>
      <c r="O14" s="49">
        <f>($C$5*Params!K8)</f>
        <v/>
      </c>
      <c r="P14" s="49">
        <f>(O14*N14)</f>
        <v/>
      </c>
      <c r="S14" s="49" t="n"/>
      <c r="T14" s="49" t="n"/>
    </row>
    <row r="15">
      <c r="B15" s="19">
        <f>2.44/0.9</f>
        <v/>
      </c>
      <c r="C15" s="49" t="n">
        <v>0.847152</v>
      </c>
      <c r="D15" s="49">
        <f>B15*C15</f>
        <v/>
      </c>
      <c r="N15" s="19">
        <f>($B$5+$R$10)/5</f>
        <v/>
      </c>
      <c r="O15" s="49">
        <f>($C$5*Params!K9)</f>
        <v/>
      </c>
      <c r="P15" s="49">
        <f>(O15*N15)</f>
        <v/>
      </c>
      <c r="S15" s="49" t="n"/>
      <c r="T15" s="49" t="n"/>
    </row>
    <row r="16">
      <c r="B16" s="19">
        <f>4.11968757-B15</f>
        <v/>
      </c>
      <c r="C16" s="49" t="n">
        <v>0.847152</v>
      </c>
      <c r="D16" s="49">
        <f>B16*C16</f>
        <v/>
      </c>
      <c r="N16" s="19">
        <f>($B$5+$R$10)/5</f>
        <v/>
      </c>
      <c r="O16" s="49">
        <f>($C$5*Params!K10)</f>
        <v/>
      </c>
      <c r="P16" s="49">
        <f>(O16*N16)</f>
        <v/>
      </c>
      <c r="S16" s="49" t="n"/>
      <c r="T16" s="49" t="n"/>
    </row>
    <row r="17">
      <c r="B17" s="19" t="n"/>
      <c r="F17" t="inlineStr">
        <is>
          <t>Moy</t>
        </is>
      </c>
      <c r="G17" s="49">
        <f>(D18/B18)</f>
        <v/>
      </c>
      <c r="N17" s="19">
        <f>($B$5+$R$10)/5</f>
        <v/>
      </c>
      <c r="O17" s="49">
        <f>($C$5*Params!K11)</f>
        <v/>
      </c>
      <c r="P17" s="49">
        <f>(O17*N17)</f>
        <v/>
      </c>
      <c r="R17">
        <f>(SUM(R5:R12))</f>
        <v/>
      </c>
      <c r="S17" s="49" t="n"/>
      <c r="T17" s="49">
        <f>(SUM(T5:T12))</f>
        <v/>
      </c>
    </row>
    <row r="18">
      <c r="B18" s="19">
        <f>(SUM(B5:B17))</f>
        <v/>
      </c>
      <c r="D18" s="49">
        <f>(SUM(D5:D17))</f>
        <v/>
      </c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  <row r="21"/>
    <row r="22"/>
    <row r="23"/>
    <row r="24"/>
    <row r="25"/>
    <row r="26"/>
    <row r="27">
      <c r="H27" s="50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0.5586719397535311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2"/>
  <sheetViews>
    <sheetView tabSelected="1" workbookViewId="0">
      <selection activeCell="N15" sqref="N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1.654738565957393</v>
      </c>
      <c r="M3" t="inlineStr">
        <is>
          <t>Objectif :</t>
        </is>
      </c>
      <c r="N3" s="1">
        <f>(INDEX(N6:N37,MATCH(MAX(O14),O6:O37,0))/0.9)</f>
        <v/>
      </c>
      <c r="O3" s="50">
        <f>(MAX(O14)*0.85)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(B19*J3)</f>
        <v/>
      </c>
      <c r="K4" s="4">
        <f>(J4/D19-1)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49">
        <f>(T5/R5)</f>
        <v/>
      </c>
      <c r="T5" s="49">
        <f>(D5)</f>
        <v/>
      </c>
    </row>
    <row r="6">
      <c r="B6" s="1" t="n">
        <v>13.5844</v>
      </c>
      <c r="C6" s="49">
        <f>(D6/B6)</f>
        <v/>
      </c>
      <c r="D6" s="49" t="n">
        <v>26.5</v>
      </c>
      <c r="E6" t="inlineStr">
        <is>
          <t>DCA2</t>
        </is>
      </c>
      <c r="M6" t="inlineStr">
        <is>
          <t>Objectif</t>
        </is>
      </c>
      <c r="N6" s="1">
        <f>(($B$5+$R$10)/5)</f>
        <v/>
      </c>
      <c r="O6" s="49">
        <f>($C$5*Params!K8)</f>
        <v/>
      </c>
      <c r="P6" s="49">
        <f>(O6*N6)</f>
        <v/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(B12+B11+B9+B14+B15+B16)</f>
        <v/>
      </c>
      <c r="S10" s="49" t="n">
        <v>0</v>
      </c>
      <c r="T10" s="49">
        <f>(D12+D11+D9+D14)+D15+D16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B16" s="1" t="n">
        <v>0.419286856535433</v>
      </c>
      <c r="C16" s="49">
        <f>(D16/B16)</f>
        <v/>
      </c>
      <c r="D16" s="49" t="n">
        <v>0.709744</v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 t="n"/>
      <c r="C17" s="49" t="n"/>
      <c r="D17" s="49" t="n"/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C18" s="49" t="n"/>
      <c r="D18" s="49" t="n"/>
      <c r="F18" t="inlineStr">
        <is>
          <t>Moy</t>
        </is>
      </c>
      <c r="G18">
        <f>(D19/B19)</f>
        <v/>
      </c>
      <c r="O18" s="49" t="n"/>
      <c r="P18" s="49" t="n"/>
      <c r="S18" s="49" t="n"/>
      <c r="T18" s="49" t="n"/>
    </row>
    <row r="19">
      <c r="B19" s="1">
        <f>(SUM(B5:B18))</f>
        <v/>
      </c>
      <c r="C19" s="49" t="n"/>
      <c r="D19" s="49">
        <f>(SUM(D5:D18))</f>
        <v/>
      </c>
      <c r="O19" s="49" t="n"/>
      <c r="P19" s="49">
        <f>(SUM(P14:P17))</f>
        <v/>
      </c>
      <c r="S19" s="49" t="n"/>
      <c r="T19" s="49" t="n"/>
    </row>
    <row r="20">
      <c r="S20" s="49" t="n"/>
      <c r="T20" s="49" t="n"/>
    </row>
    <row r="21">
      <c r="S21" s="49" t="n"/>
      <c r="T21" s="49" t="n"/>
    </row>
    <row r="22">
      <c r="R22" s="1">
        <f>(SUM(R5:R21))</f>
        <v/>
      </c>
      <c r="S22" s="49" t="n"/>
      <c r="T22" s="49">
        <f>(SUM(T5:T21))</f>
        <v/>
      </c>
    </row>
  </sheetData>
  <conditionalFormatting sqref="C5:C6 C12:C14 O6:O9 O15 S5:S6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16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8.758088015892368e-06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20.93121958447129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4.5187</v>
      </c>
      <c r="C17" s="49">
        <f>(D17/B17)</f>
        <v/>
      </c>
      <c r="D17" s="49" t="n">
        <v>84.75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1.3636</v>
      </c>
      <c r="C19" s="49">
        <f>(D19/B19)</f>
        <v/>
      </c>
      <c r="D19" s="49" t="n">
        <v>26.5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0.06922207258631838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5.123025865666841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1.12886</v>
      </c>
      <c r="C5" s="49">
        <f>(D5/B5)</f>
        <v/>
      </c>
      <c r="D5" s="49" t="n">
        <v>6.66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0.425883901169748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0.1162126188011422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1.019915233634122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0.003460914513058802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0.1717942854163952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0.002124198620251495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0.3699121708286521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75.27941</v>
      </c>
      <c r="C7" s="49">
        <f>(D7/B7)</f>
        <v/>
      </c>
      <c r="D7" s="49" t="n">
        <v>26.5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0.1624804168559329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2023-05-14T21:43:24Z</dcterms:modified>
  <cp:lastModifiedBy>Tiko</cp:lastModifiedBy>
</cp:coreProperties>
</file>