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50"/>
  <c r="C47" l="1"/>
  <c r="C39"/>
  <c r="C49" l="1"/>
  <c r="C32"/>
  <c r="C33"/>
  <c r="C21"/>
  <c r="C40" l="1"/>
  <c r="C31" l="1"/>
  <c r="C43" l="1"/>
  <c r="C29" l="1"/>
  <c r="C17"/>
  <c r="C22" l="1"/>
  <c r="C15" l="1"/>
  <c r="C26"/>
  <c r="C14"/>
  <c r="C27"/>
  <c r="C24"/>
  <c r="C13"/>
  <c r="C25" l="1"/>
  <c r="C20"/>
  <c r="C36"/>
  <c r="C23"/>
  <c r="C35"/>
  <c r="C34"/>
  <c r="C38" l="1"/>
  <c r="C12" l="1"/>
  <c r="C7" l="1"/>
  <c r="D12" l="1"/>
  <c r="M8"/>
  <c r="N8"/>
  <c r="D7"/>
  <c r="E7" s="1"/>
  <c r="D42"/>
  <c r="D33"/>
  <c r="D47"/>
  <c r="D36"/>
  <c r="D44"/>
  <c r="D40"/>
  <c r="D45"/>
  <c r="D31"/>
  <c r="D49"/>
  <c r="D21"/>
  <c r="D17"/>
  <c r="D37"/>
  <c r="D14"/>
  <c r="D39"/>
  <c r="D43"/>
  <c r="D23"/>
  <c r="D19"/>
  <c r="D48"/>
  <c r="D30"/>
  <c r="D27"/>
  <c r="D16"/>
  <c r="D28"/>
  <c r="D50"/>
  <c r="D20"/>
  <c r="M9"/>
  <c r="D26"/>
  <c r="D34"/>
  <c r="D13"/>
  <c r="Q3"/>
  <c r="D38"/>
  <c r="D18"/>
  <c r="D29"/>
  <c r="D15"/>
  <c r="D41"/>
  <c r="D32"/>
  <c r="D35"/>
  <c r="D22"/>
  <c r="N9"/>
  <c r="D46"/>
  <c r="D24"/>
  <c r="D25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M29" l="1"/>
  <c r="N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<sst xmlns="http://schemas.openxmlformats.org/spreadsheetml/2006/main" count="92" uniqueCount="59">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</sst>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871.16827790491413</c:v>
                </c:pt>
                <c:pt idx="1">
                  <c:v>768.53513990998681</c:v>
                </c:pt>
                <c:pt idx="2">
                  <c:v>930.55237265581718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871.16827790491413</v>
          </cell>
        </row>
      </sheetData>
      <sheetData sheetId="1">
        <row r="4">
          <cell r="J4">
            <v>768.53513990998681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1.0713407528760153</v>
          </cell>
        </row>
      </sheetData>
      <sheetData sheetId="4">
        <row r="46">
          <cell r="M46">
            <v>76.27000000000001</v>
          </cell>
          <cell r="O46">
            <v>0.65220886365925423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27.556511812272035</v>
          </cell>
        </row>
      </sheetData>
      <sheetData sheetId="8">
        <row r="4">
          <cell r="J4">
            <v>10.472417147218394</v>
          </cell>
        </row>
      </sheetData>
      <sheetData sheetId="9">
        <row r="4">
          <cell r="J4">
            <v>21.132239536699132</v>
          </cell>
        </row>
      </sheetData>
      <sheetData sheetId="10">
        <row r="4">
          <cell r="J4">
            <v>13.232311115390759</v>
          </cell>
        </row>
      </sheetData>
      <sheetData sheetId="11">
        <row r="4">
          <cell r="J4">
            <v>27.941861777271825</v>
          </cell>
        </row>
      </sheetData>
      <sheetData sheetId="12">
        <row r="4">
          <cell r="J4">
            <v>2.8681409821934705</v>
          </cell>
        </row>
      </sheetData>
      <sheetData sheetId="13">
        <row r="4">
          <cell r="J4">
            <v>133.98576531314629</v>
          </cell>
        </row>
      </sheetData>
      <sheetData sheetId="14">
        <row r="4">
          <cell r="J4">
            <v>4.4500383621829558</v>
          </cell>
        </row>
      </sheetData>
      <sheetData sheetId="15">
        <row r="4">
          <cell r="J4">
            <v>23.820618800403381</v>
          </cell>
        </row>
      </sheetData>
      <sheetData sheetId="16">
        <row r="4">
          <cell r="J4">
            <v>4.7818682152405048</v>
          </cell>
        </row>
      </sheetData>
      <sheetData sheetId="17">
        <row r="4">
          <cell r="J4">
            <v>5.5834660580364996</v>
          </cell>
        </row>
      </sheetData>
      <sheetData sheetId="18">
        <row r="4">
          <cell r="J4">
            <v>6.998767602302995</v>
          </cell>
        </row>
      </sheetData>
      <sheetData sheetId="19">
        <row r="4">
          <cell r="J4">
            <v>4.99703265255933</v>
          </cell>
        </row>
      </sheetData>
      <sheetData sheetId="20">
        <row r="4">
          <cell r="J4">
            <v>10.600375178856625</v>
          </cell>
        </row>
      </sheetData>
      <sheetData sheetId="21">
        <row r="4">
          <cell r="J4">
            <v>1.5193482303894925</v>
          </cell>
        </row>
      </sheetData>
      <sheetData sheetId="22">
        <row r="4">
          <cell r="J4">
            <v>30.696771083889068</v>
          </cell>
        </row>
      </sheetData>
      <sheetData sheetId="23">
        <row r="4">
          <cell r="J4">
            <v>34.348474799393415</v>
          </cell>
        </row>
      </sheetData>
      <sheetData sheetId="24">
        <row r="4">
          <cell r="J4">
            <v>29.871087600197399</v>
          </cell>
        </row>
      </sheetData>
      <sheetData sheetId="25">
        <row r="4">
          <cell r="J4">
            <v>25.167819385567249</v>
          </cell>
        </row>
      </sheetData>
      <sheetData sheetId="26">
        <row r="4">
          <cell r="J4">
            <v>3.8957033341942697</v>
          </cell>
        </row>
      </sheetData>
      <sheetData sheetId="27">
        <row r="4">
          <cell r="J4">
            <v>126.06709215923647</v>
          </cell>
        </row>
      </sheetData>
      <sheetData sheetId="28">
        <row r="4">
          <cell r="J4">
            <v>0.64846998573857595</v>
          </cell>
        </row>
      </sheetData>
      <sheetData sheetId="29">
        <row r="4">
          <cell r="J4">
            <v>5.8506796087500179</v>
          </cell>
        </row>
      </sheetData>
      <sheetData sheetId="30">
        <row r="4">
          <cell r="J4">
            <v>18.417212809385735</v>
          </cell>
        </row>
      </sheetData>
      <sheetData sheetId="31">
        <row r="4">
          <cell r="J4">
            <v>3.2130063291784925</v>
          </cell>
        </row>
      </sheetData>
      <sheetData sheetId="32">
        <row r="4">
          <cell r="J4">
            <v>2.8915514298401241</v>
          </cell>
        </row>
      </sheetData>
      <sheetData sheetId="33">
        <row r="4">
          <cell r="J4">
            <v>2.0497763922761174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6" sqref="B16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6.9809321250382056E-2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2595.2121687332478</v>
      </c>
      <c r="D7" s="20">
        <f>(C7*[1]Feuil1!$K$2-C4)/C4</f>
        <v>4.7650370879591099E-2</v>
      </c>
      <c r="E7" s="32">
        <f>C7-C7/(1+D7)</f>
        <v>118.03825568976936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871.16827790491413</v>
      </c>
    </row>
    <row r="9" spans="2:20">
      <c r="M9" s="17" t="str">
        <f>IF(C13&gt;C7*[2]Params!F8,B13,"Others")</f>
        <v>BTC</v>
      </c>
      <c r="N9" s="18">
        <f>IF(C13&gt;C7*0.1,C13,C7)</f>
        <v>768.53513990998681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930.55237265581718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871.16827790491413</v>
      </c>
      <c r="D12" s="30">
        <f>C12/$C$7</f>
        <v>0.3356828734084355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768.53513990998681</v>
      </c>
      <c r="D13" s="30">
        <f t="shared" ref="D13:D50" si="0">C13/$C$7</f>
        <v>0.29613576460884022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133.98576531314629</v>
      </c>
      <c r="D14" s="30">
        <f t="shared" si="0"/>
        <v>5.1628058363546531E-2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126.06709215923647</v>
      </c>
      <c r="D15" s="30">
        <f t="shared" si="0"/>
        <v>4.857679602387624E-2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4.799222256297999E-2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86.19</v>
      </c>
      <c r="D17" s="30">
        <f t="shared" si="0"/>
        <v>3.3211157468512602E-2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2.9388733961288511E-2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1.5127857549759888E-2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34.348474799393415</v>
      </c>
      <c r="D20" s="30">
        <f t="shared" si="0"/>
        <v>1.3235324345816124E-2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30.696771083889068</v>
      </c>
      <c r="D21" s="30">
        <f t="shared" si="0"/>
        <v>1.1828231793037757E-2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29.871087600197399</v>
      </c>
      <c r="D22" s="30">
        <f t="shared" si="0"/>
        <v>1.1510075345700083E-2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27.941861777271825</v>
      </c>
      <c r="D23" s="30">
        <f t="shared" si="0"/>
        <v>1.0766696501315559E-2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27.556511812272035</v>
      </c>
      <c r="D24" s="30">
        <f t="shared" si="0"/>
        <v>1.0618211545194271E-2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25.167819385567249</v>
      </c>
      <c r="D25" s="30">
        <f t="shared" si="0"/>
        <v>9.6977887545325221E-3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23.820618800403381</v>
      </c>
      <c r="D26" s="30">
        <f t="shared" si="0"/>
        <v>9.1786787559764299E-3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21.132239536699132</v>
      </c>
      <c r="D27" s="30">
        <f t="shared" si="0"/>
        <v>8.1427791497348037E-3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7.7064990065001983E-3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18.417212809385735</v>
      </c>
      <c r="D29" s="30">
        <f t="shared" si="0"/>
        <v>7.0966116109016947E-3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6.6892411376421722E-3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13.232311115390759</v>
      </c>
      <c r="D31" s="30">
        <f t="shared" si="0"/>
        <v>5.0987396232230206E-3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10.600375178856625</v>
      </c>
      <c r="D32" s="30">
        <f t="shared" si="0"/>
        <v>4.0845890392193973E-3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10.472417147218394</v>
      </c>
      <c r="D33" s="30">
        <f t="shared" si="0"/>
        <v>4.0352836170347095E-3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6.998767602302995</v>
      </c>
      <c r="D34" s="30">
        <f t="shared" si="0"/>
        <v>2.6967997786936904E-3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5.8506796087500179</v>
      </c>
      <c r="D35" s="30">
        <f t="shared" si="0"/>
        <v>2.2544128296091491E-3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5.5834660580364996</v>
      </c>
      <c r="D36" s="30">
        <f t="shared" si="0"/>
        <v>2.151448781454293E-3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2.0807547317550539E-3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4.99703265255933</v>
      </c>
      <c r="D38" s="30">
        <f t="shared" si="0"/>
        <v>1.9254813586198764E-3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4.7818682152405048</v>
      </c>
      <c r="D39" s="30">
        <f t="shared" si="0"/>
        <v>1.8425731324982913E-3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4.4500383621829558</v>
      </c>
      <c r="D40" s="30">
        <f t="shared" si="0"/>
        <v>1.7147108108525359E-3</v>
      </c>
    </row>
    <row r="41" spans="2:14">
      <c r="B41" s="22" t="s">
        <v>56</v>
      </c>
      <c r="C41" s="9">
        <f>[2]SHIB!$J$4</f>
        <v>3.8957033341942697</v>
      </c>
      <c r="D41" s="30">
        <f t="shared" si="0"/>
        <v>1.5011116937293826E-3</v>
      </c>
    </row>
    <row r="42" spans="2:14">
      <c r="B42" s="22" t="s">
        <v>37</v>
      </c>
      <c r="C42" s="9">
        <f>[2]GRT!$J$4</f>
        <v>3.2130063291784925</v>
      </c>
      <c r="D42" s="30">
        <f t="shared" si="0"/>
        <v>1.2380515041846452E-3</v>
      </c>
    </row>
    <row r="43" spans="2:14">
      <c r="B43" s="22" t="s">
        <v>50</v>
      </c>
      <c r="C43" s="9">
        <f>[2]KAVA!$J$4</f>
        <v>2.8915514298401241</v>
      </c>
      <c r="D43" s="30">
        <f t="shared" si="0"/>
        <v>1.1141869110653574E-3</v>
      </c>
    </row>
    <row r="44" spans="2:14">
      <c r="B44" s="22" t="s">
        <v>36</v>
      </c>
      <c r="C44" s="9">
        <f>[2]AMP!$J$4</f>
        <v>2.8681409821934705</v>
      </c>
      <c r="D44" s="30">
        <f t="shared" si="0"/>
        <v>1.1051662814888241E-3</v>
      </c>
    </row>
    <row r="45" spans="2:14">
      <c r="B45" s="22" t="s">
        <v>40</v>
      </c>
      <c r="C45" s="9">
        <f>[2]SHPING!$J$4</f>
        <v>2.0497763922761174</v>
      </c>
      <c r="D45" s="30">
        <f t="shared" si="0"/>
        <v>7.8982998653117297E-4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6.5381690963179468E-4</v>
      </c>
    </row>
    <row r="47" spans="2:14">
      <c r="B47" s="22" t="s">
        <v>23</v>
      </c>
      <c r="C47" s="9">
        <f>[2]LUNA!J4</f>
        <v>1.5193482303894925</v>
      </c>
      <c r="D47" s="30">
        <f t="shared" si="0"/>
        <v>5.8544278140122295E-4</v>
      </c>
    </row>
    <row r="48" spans="2:14">
      <c r="B48" s="7" t="s">
        <v>25</v>
      </c>
      <c r="C48" s="1">
        <f>[2]POLIS!J4</f>
        <v>1.0713407528760153</v>
      </c>
      <c r="D48" s="30">
        <f t="shared" si="0"/>
        <v>4.1281432238310931E-4</v>
      </c>
    </row>
    <row r="49" spans="2:4">
      <c r="B49" s="22" t="s">
        <v>43</v>
      </c>
      <c r="C49" s="9">
        <f>[2]TRX!$J$4</f>
        <v>0.64846998573857595</v>
      </c>
      <c r="D49" s="30">
        <f t="shared" si="0"/>
        <v>2.4987166504197665E-4</v>
      </c>
    </row>
    <row r="50" spans="2:4">
      <c r="B50" s="7" t="s">
        <v>28</v>
      </c>
      <c r="C50" s="1">
        <f>[2]ATLAS!O46</f>
        <v>0.65220886365925423</v>
      </c>
      <c r="D50" s="30">
        <f t="shared" si="0"/>
        <v>2.513123479910333E-4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2023-05-15T20:24:37Z</dcterms:modified>
</cp:coreProperties>
</file>