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22" l="1"/>
  <c r="C15" l="1"/>
  <c r="C26"/>
  <c r="C14"/>
  <c r="C27"/>
  <c r="C24"/>
  <c r="C13"/>
  <c r="C25" l="1"/>
  <c r="C20"/>
  <c r="C36"/>
  <c r="C23"/>
  <c r="C35"/>
  <c r="C34"/>
  <c r="C38" l="1"/>
  <c r="C12" l="1"/>
  <c r="C29" l="1"/>
  <c r="C7" l="1"/>
  <c r="M8" l="1"/>
  <c r="D7"/>
  <c r="E7" s="1"/>
  <c r="D33"/>
  <c r="D36"/>
  <c r="D40"/>
  <c r="D31"/>
  <c r="D21"/>
  <c r="D37"/>
  <c r="D39"/>
  <c r="D23"/>
  <c r="D48"/>
  <c r="D27"/>
  <c r="D28"/>
  <c r="D20"/>
  <c r="D26"/>
  <c r="D13"/>
  <c r="D38"/>
  <c r="D41"/>
  <c r="D35"/>
  <c r="N9"/>
  <c r="D24"/>
  <c r="D22"/>
  <c r="D25"/>
  <c r="D12"/>
  <c r="N8"/>
  <c r="D42"/>
  <c r="D47"/>
  <c r="D44"/>
  <c r="D45"/>
  <c r="D49"/>
  <c r="D17"/>
  <c r="D14"/>
  <c r="D43"/>
  <c r="D19"/>
  <c r="D30"/>
  <c r="D16"/>
  <c r="D50"/>
  <c r="M9"/>
  <c r="D34"/>
  <c r="Q3"/>
  <c r="D18"/>
  <c r="D15"/>
  <c r="D32"/>
  <c r="D46"/>
  <c r="D29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<sst xmlns="http://schemas.openxmlformats.org/spreadsheetml/2006/main" count="92" uniqueCount="59">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</sst>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866.93809977399133</c:v>
                </c:pt>
                <c:pt idx="1">
                  <c:v>763.70850907556905</c:v>
                </c:pt>
                <c:pt idx="2">
                  <c:v>905.60571104216865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866.93809977399133</v>
          </cell>
        </row>
      </sheetData>
      <sheetData sheetId="1">
        <row r="4">
          <cell r="J4">
            <v>763.70850907556905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1.0033524661754027</v>
          </cell>
        </row>
      </sheetData>
      <sheetData sheetId="4">
        <row r="46">
          <cell r="M46">
            <v>76.27000000000001</v>
          </cell>
          <cell r="O46">
            <v>0.67321754019761926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27.421650221485578</v>
          </cell>
        </row>
      </sheetData>
      <sheetData sheetId="8">
        <row r="4">
          <cell r="J4">
            <v>10.626707212435125</v>
          </cell>
        </row>
      </sheetData>
      <sheetData sheetId="9">
        <row r="4">
          <cell r="J4">
            <v>21.455162162787403</v>
          </cell>
        </row>
      </sheetData>
      <sheetData sheetId="10">
        <row r="4">
          <cell r="J4">
            <v>13.032710715607024</v>
          </cell>
        </row>
      </sheetData>
      <sheetData sheetId="11">
        <row r="4">
          <cell r="J4">
            <v>27.48419633499692</v>
          </cell>
        </row>
      </sheetData>
      <sheetData sheetId="12">
        <row r="4">
          <cell r="J4">
            <v>2.8249345736854967</v>
          </cell>
        </row>
      </sheetData>
      <sheetData sheetId="13">
        <row r="4">
          <cell r="J4">
            <v>132.89993768585757</v>
          </cell>
        </row>
      </sheetData>
      <sheetData sheetId="14">
        <row r="4">
          <cell r="J4">
            <v>4.4179942074038774</v>
          </cell>
        </row>
      </sheetData>
      <sheetData sheetId="15">
        <row r="4">
          <cell r="J4">
            <v>23.380995329147293</v>
          </cell>
        </row>
      </sheetData>
      <sheetData sheetId="16">
        <row r="4">
          <cell r="J4">
            <v>4.6941473140535868</v>
          </cell>
        </row>
      </sheetData>
      <sheetData sheetId="17">
        <row r="4">
          <cell r="J4">
            <v>5.4706564305897336</v>
          </cell>
        </row>
      </sheetData>
      <sheetData sheetId="18">
        <row r="4">
          <cell r="J4">
            <v>7.1801051583493667</v>
          </cell>
        </row>
      </sheetData>
      <sheetData sheetId="19">
        <row r="4">
          <cell r="J4">
            <v>5.0229536771477923</v>
          </cell>
        </row>
      </sheetData>
      <sheetData sheetId="20">
        <row r="4">
          <cell r="J4">
            <v>10.781385054230428</v>
          </cell>
        </row>
      </sheetData>
      <sheetData sheetId="21">
        <row r="4">
          <cell r="J4">
            <v>1.5238930708667131</v>
          </cell>
        </row>
      </sheetData>
      <sheetData sheetId="22">
        <row r="4">
          <cell r="J4">
            <v>30.531459022559783</v>
          </cell>
        </row>
      </sheetData>
      <sheetData sheetId="23">
        <row r="4">
          <cell r="J4">
            <v>33.956822316015668</v>
          </cell>
        </row>
      </sheetData>
      <sheetData sheetId="24">
        <row r="4">
          <cell r="J4">
            <v>29.946396485053</v>
          </cell>
        </row>
      </sheetData>
      <sheetData sheetId="25">
        <row r="4">
          <cell r="J4">
            <v>24.867845925156757</v>
          </cell>
        </row>
      </sheetData>
      <sheetData sheetId="26">
        <row r="4">
          <cell r="J4">
            <v>3.8729143139488191</v>
          </cell>
        </row>
      </sheetData>
      <sheetData sheetId="27">
        <row r="4">
          <cell r="J4">
            <v>123.67918179890775</v>
          </cell>
        </row>
      </sheetData>
      <sheetData sheetId="28">
        <row r="4">
          <cell r="J4">
            <v>0.64948660911464728</v>
          </cell>
        </row>
      </sheetData>
      <sheetData sheetId="29">
        <row r="4">
          <cell r="J4">
            <v>5.7826569271891701</v>
          </cell>
        </row>
      </sheetData>
      <sheetData sheetId="30">
        <row r="4">
          <cell r="J4">
            <v>18.360741270598727</v>
          </cell>
        </row>
      </sheetData>
      <sheetData sheetId="31">
        <row r="4">
          <cell r="J4">
            <v>3.1614439457452801</v>
          </cell>
        </row>
      </sheetData>
      <sheetData sheetId="32">
        <row r="4">
          <cell r="J4">
            <v>2.8691606928319602</v>
          </cell>
        </row>
      </sheetData>
      <sheetData sheetId="33">
        <row r="4">
          <cell r="J4">
            <v>2.2809687999079933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7.0735642253862557E-2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2561.2264797116072</v>
      </c>
      <c r="D7" s="20">
        <f>(C7*[1]Feuil1!$K$2-C4)/C4</f>
        <v>3.3930829896743703E-2</v>
      </c>
      <c r="E7" s="32">
        <f>C7-C7/(1+D7)</f>
        <v>84.052566668129202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866.93809977399133</v>
      </c>
    </row>
    <row r="9" spans="2:20">
      <c r="M9" s="17" t="str">
        <f>IF(C13&gt;C7*[2]Params!F8,B13,"Others")</f>
        <v>BTC</v>
      </c>
      <c r="N9" s="18">
        <f>IF(C13&gt;C7*0.1,C13,C7)</f>
        <v>763.70850907556905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905.60571104216865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866.93809977399133</v>
      </c>
      <c r="D12" s="30">
        <f>C12/$C$7</f>
        <v>0.33848552896095629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763.70850907556905</v>
      </c>
      <c r="D13" s="30">
        <f t="shared" ref="D13:D50" si="0">C13/$C$7</f>
        <v>0.29818077984324221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132.89993768585757</v>
      </c>
      <c r="D14" s="30">
        <f t="shared" si="0"/>
        <v>5.1889178383327517E-2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123.67918179890775</v>
      </c>
      <c r="D15" s="30">
        <f t="shared" si="0"/>
        <v>4.8289045415786096E-2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4.862904588352697E-2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2.5843087491213567E-2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2.9778701963360917E-2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1.5328593668304044E-2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33.956822316015668</v>
      </c>
      <c r="D20" s="30">
        <f t="shared" si="0"/>
        <v>1.3258031878476904E-2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30.531459022559783</v>
      </c>
      <c r="D21" s="30">
        <f t="shared" si="0"/>
        <v>1.1920640077873008E-2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29.946396485053</v>
      </c>
      <c r="D22" s="30">
        <f t="shared" si="0"/>
        <v>1.1692209463813191E-2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27.48419633499692</v>
      </c>
      <c r="D23" s="30">
        <f t="shared" si="0"/>
        <v>1.073087310033263E-2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27.421650221485578</v>
      </c>
      <c r="D24" s="30">
        <f t="shared" si="0"/>
        <v>1.0706452724388997E-2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24.867845925156757</v>
      </c>
      <c r="D25" s="30">
        <f t="shared" si="0"/>
        <v>9.7093506264064808E-3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23.380995329147293</v>
      </c>
      <c r="D26" s="30">
        <f t="shared" si="0"/>
        <v>9.1288277371628541E-3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21.455162162787403</v>
      </c>
      <c r="D27" s="30">
        <f t="shared" si="0"/>
        <v>8.3769093958466507E-3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7.8087588733082242E-3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18.360741270598727</v>
      </c>
      <c r="D29" s="30">
        <f t="shared" si="0"/>
        <v>7.1687300658652168E-3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6.7780027020315388E-3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13.032710715607024</v>
      </c>
      <c r="D31" s="30">
        <f t="shared" si="0"/>
        <v>5.0884647721877764E-3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10.781385054230428</v>
      </c>
      <c r="D32" s="30">
        <f t="shared" si="0"/>
        <v>4.2094618104387268E-3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10.626707212435125</v>
      </c>
      <c r="D33" s="30">
        <f t="shared" si="0"/>
        <v>4.1490697119575641E-3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7.1801051583493667</v>
      </c>
      <c r="D34" s="30">
        <f t="shared" si="0"/>
        <v>2.8033854933273384E-3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5.7826569271891701</v>
      </c>
      <c r="D35" s="30">
        <f t="shared" si="0"/>
        <v>2.2577686795742851E-3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5.4706564305897336</v>
      </c>
      <c r="D36" s="30">
        <f t="shared" si="0"/>
        <v>2.1359518472594142E-3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2.1083648957932206E-3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5.0229536771477923</v>
      </c>
      <c r="D38" s="30">
        <f t="shared" si="0"/>
        <v>1.9611517048321999E-3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4.6941473140535868</v>
      </c>
      <c r="D39" s="30">
        <f t="shared" si="0"/>
        <v>1.8327732245615957E-3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4.4179942074038774</v>
      </c>
      <c r="D40" s="30">
        <f t="shared" si="0"/>
        <v>1.7249525734644683E-3</v>
      </c>
    </row>
    <row r="41" spans="2:14">
      <c r="B41" s="22" t="s">
        <v>56</v>
      </c>
      <c r="C41" s="9">
        <f>[2]SHIB!$J$4</f>
        <v>3.8729143139488191</v>
      </c>
      <c r="D41" s="30">
        <f t="shared" si="0"/>
        <v>1.5121327007305138E-3</v>
      </c>
    </row>
    <row r="42" spans="2:14">
      <c r="B42" s="22" t="s">
        <v>37</v>
      </c>
      <c r="C42" s="9">
        <f>[2]GRT!$J$4</f>
        <v>3.1614439457452801</v>
      </c>
      <c r="D42" s="30">
        <f t="shared" si="0"/>
        <v>1.2343476731902509E-3</v>
      </c>
    </row>
    <row r="43" spans="2:14">
      <c r="B43" s="22" t="s">
        <v>50</v>
      </c>
      <c r="C43" s="9">
        <f>[2]KAVA!$J$4</f>
        <v>2.8691606928319602</v>
      </c>
      <c r="D43" s="30">
        <f t="shared" si="0"/>
        <v>1.1202292009549371E-3</v>
      </c>
    </row>
    <row r="44" spans="2:14">
      <c r="B44" s="22" t="s">
        <v>36</v>
      </c>
      <c r="C44" s="9">
        <f>[2]AMP!$J$4</f>
        <v>2.8249345736854967</v>
      </c>
      <c r="D44" s="30">
        <f t="shared" si="0"/>
        <v>1.1029616459390904E-3</v>
      </c>
    </row>
    <row r="45" spans="2:14">
      <c r="B45" s="22" t="s">
        <v>40</v>
      </c>
      <c r="C45" s="9">
        <f>[2]SHPING!$J$4</f>
        <v>2.2809687999079933</v>
      </c>
      <c r="D45" s="30">
        <f t="shared" si="0"/>
        <v>8.9057676780103772E-4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6.6249260400863031E-4</v>
      </c>
    </row>
    <row r="47" spans="2:14">
      <c r="B47" s="22" t="s">
        <v>23</v>
      </c>
      <c r="C47" s="9">
        <f>[2]LUNA!J4</f>
        <v>1.5238930708667131</v>
      </c>
      <c r="D47" s="30">
        <f t="shared" si="0"/>
        <v>5.9498567695516827E-4</v>
      </c>
    </row>
    <row r="48" spans="2:14">
      <c r="B48" s="7" t="s">
        <v>25</v>
      </c>
      <c r="C48" s="1">
        <f>[2]POLIS!J4</f>
        <v>1.0033524661754027</v>
      </c>
      <c r="D48" s="30">
        <f t="shared" si="0"/>
        <v>3.9174687366514332E-4</v>
      </c>
    </row>
    <row r="49" spans="2:4">
      <c r="B49" s="22" t="s">
        <v>43</v>
      </c>
      <c r="C49" s="9">
        <f>[2]TRX!$J$4</f>
        <v>0.64948660911464728</v>
      </c>
      <c r="D49" s="30">
        <f t="shared" si="0"/>
        <v>2.5358421610094362E-4</v>
      </c>
    </row>
    <row r="50" spans="2:4">
      <c r="B50" s="7" t="s">
        <v>28</v>
      </c>
      <c r="C50" s="1">
        <f>[2]ATLAS!O46</f>
        <v>0.67321754019761926</v>
      </c>
      <c r="D50" s="30">
        <f t="shared" si="0"/>
        <v>2.6284967203424477E-4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2023-05-16T07:34:56Z</dcterms:modified>
</cp:coreProperties>
</file>