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19" l="1"/>
  <c r="T2"/>
  <c r="C26" i="2" l="1"/>
  <c r="C16" i="1" l="1"/>
  <c r="C4"/>
  <c r="C39"/>
  <c r="C28"/>
  <c r="Q2" l="1"/>
  <c r="C47" l="1"/>
  <c r="C45" l="1"/>
  <c r="C43" l="1"/>
  <c r="C46"/>
  <c r="C30"/>
  <c r="C18"/>
  <c r="C49" l="1"/>
  <c r="C17" l="1"/>
  <c r="C44" l="1"/>
  <c r="C38" l="1"/>
  <c r="C42" l="1"/>
  <c r="C48"/>
  <c r="C32"/>
  <c r="C50" l="1"/>
  <c r="C41"/>
  <c r="C34"/>
  <c r="C37"/>
  <c r="C26"/>
  <c r="C20"/>
  <c r="C40" l="1"/>
  <c r="C27" l="1"/>
  <c r="C31" l="1"/>
  <c r="C35" l="1"/>
  <c r="C25"/>
  <c r="C15"/>
  <c r="C22"/>
  <c r="C29"/>
  <c r="C36" l="1"/>
  <c r="C24"/>
  <c r="C14"/>
  <c r="C21"/>
  <c r="C33" l="1"/>
  <c r="C23"/>
  <c r="C12"/>
  <c r="C13"/>
  <c r="C7" l="1"/>
  <c r="D15" s="1"/>
  <c r="D16" l="1"/>
  <c r="D47"/>
  <c r="N9"/>
  <c r="D44"/>
  <c r="D13"/>
  <c r="M8"/>
  <c r="D21"/>
  <c r="M9"/>
  <c r="M10" s="1"/>
  <c r="M11" s="1"/>
  <c r="D46"/>
  <c r="D31"/>
  <c r="D23"/>
  <c r="D50"/>
  <c r="D35"/>
  <c r="D34"/>
  <c r="D19"/>
  <c r="N10"/>
  <c r="D33"/>
  <c r="D40"/>
  <c r="D48"/>
  <c r="D18"/>
  <c r="Q3"/>
  <c r="D17"/>
  <c r="D14"/>
  <c r="D41"/>
  <c r="D24"/>
  <c r="D22"/>
  <c r="D30"/>
  <c r="D27"/>
  <c r="D7"/>
  <c r="E7" s="1"/>
  <c r="D26"/>
  <c r="D38"/>
  <c r="D37"/>
  <c r="D20"/>
  <c r="D32"/>
  <c r="D36"/>
  <c r="D28"/>
  <c r="D43"/>
  <c r="D45"/>
  <c r="D42"/>
  <c r="D12"/>
  <c r="N8"/>
  <c r="D29"/>
  <c r="D49"/>
  <c r="D25"/>
  <c r="D39"/>
  <c r="N11"/>
  <c r="M12" l="1"/>
  <c r="N12"/>
  <c r="M13" l="1"/>
  <c r="N13"/>
  <c r="M14" l="1"/>
  <c r="N14"/>
  <c r="M15" l="1"/>
  <c r="N15"/>
  <c r="N16" l="1"/>
  <c r="M16"/>
  <c r="M17" l="1"/>
  <c r="N17"/>
  <c r="M18" l="1"/>
  <c r="N18"/>
  <c r="N19" l="1"/>
  <c r="M19"/>
  <c r="M20" l="1"/>
  <c r="N20"/>
  <c r="M21" l="1"/>
  <c r="M22" s="1"/>
  <c r="N21"/>
  <c r="N23" l="1"/>
  <c r="M23"/>
  <c r="M24" l="1"/>
  <c r="N24"/>
  <c r="M25" l="1"/>
  <c r="N25"/>
  <c r="M26" l="1"/>
  <c r="N26"/>
  <c r="N27" l="1"/>
  <c r="M27"/>
  <c r="N28" l="1"/>
  <c r="M28"/>
  <c r="N29" l="1"/>
  <c r="M29"/>
  <c r="N30" l="1"/>
  <c r="M30"/>
  <c r="M31" l="1"/>
  <c r="N31"/>
  <c r="M32" l="1"/>
  <c r="N32"/>
  <c r="M33" l="1"/>
  <c r="N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<sst xmlns="http://schemas.openxmlformats.org/spreadsheetml/2006/main" count="100" uniqueCount="62">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</sst>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BTC</c:v>
                </c:pt>
                <c:pt idx="1">
                  <c:v>ETH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1000.4520740632067</c:v>
                </c:pt>
                <c:pt idx="1">
                  <c:v>941.7489817711247</c:v>
                </c:pt>
                <c:pt idx="2">
                  <c:v>956.08242772716915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941.7489817711247</v>
          </cell>
        </row>
      </sheetData>
      <sheetData sheetId="1">
        <row r="4">
          <cell r="J4">
            <v>1000.4520740632067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1.090858551971662</v>
          </cell>
        </row>
      </sheetData>
      <sheetData sheetId="4">
        <row r="46">
          <cell r="M46">
            <v>82.26</v>
          </cell>
          <cell r="O46">
            <v>2.6955673779081284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31.807949855776819</v>
          </cell>
        </row>
      </sheetData>
      <sheetData sheetId="8">
        <row r="4">
          <cell r="J4">
            <v>6.2810016717865098</v>
          </cell>
        </row>
      </sheetData>
      <sheetData sheetId="9">
        <row r="4">
          <cell r="J4">
            <v>15.072637949211558</v>
          </cell>
        </row>
      </sheetData>
      <sheetData sheetId="10">
        <row r="4">
          <cell r="J4">
            <v>8.5624729579921315</v>
          </cell>
        </row>
      </sheetData>
      <sheetData sheetId="11">
        <row r="4">
          <cell r="J4">
            <v>32.839087422030623</v>
          </cell>
        </row>
      </sheetData>
      <sheetData sheetId="12">
        <row r="4">
          <cell r="J4">
            <v>1.5625951366064335</v>
          </cell>
        </row>
      </sheetData>
      <sheetData sheetId="13">
        <row r="4">
          <cell r="J4">
            <v>148.65545163858104</v>
          </cell>
        </row>
      </sheetData>
      <sheetData sheetId="14">
        <row r="4">
          <cell r="J4">
            <v>4.1632581561114508</v>
          </cell>
        </row>
      </sheetData>
      <sheetData sheetId="15">
        <row r="4">
          <cell r="J4">
            <v>27.5930072127586</v>
          </cell>
        </row>
      </sheetData>
      <sheetData sheetId="16">
        <row r="4">
          <cell r="J4">
            <v>3.5558639435613233</v>
          </cell>
        </row>
      </sheetData>
      <sheetData sheetId="17">
        <row r="4">
          <cell r="J4">
            <v>7.7923183846184498</v>
          </cell>
        </row>
      </sheetData>
      <sheetData sheetId="18">
        <row r="4">
          <cell r="J4">
            <v>9.571571978827544</v>
          </cell>
        </row>
      </sheetData>
      <sheetData sheetId="19">
        <row r="4">
          <cell r="J4">
            <v>8.8053394070465387</v>
          </cell>
        </row>
      </sheetData>
      <sheetData sheetId="20">
        <row r="4">
          <cell r="J4">
            <v>10.963453859927563</v>
          </cell>
        </row>
      </sheetData>
      <sheetData sheetId="21">
        <row r="4">
          <cell r="J4">
            <v>1.1412756849783297</v>
          </cell>
        </row>
      </sheetData>
      <sheetData sheetId="22">
        <row r="4">
          <cell r="J4">
            <v>21.530814517749086</v>
          </cell>
        </row>
      </sheetData>
      <sheetData sheetId="23">
        <row r="4">
          <cell r="J4">
            <v>32.382378294770724</v>
          </cell>
        </row>
      </sheetData>
      <sheetData sheetId="24">
        <row r="4">
          <cell r="J4">
            <v>34.203527413453749</v>
          </cell>
        </row>
      </sheetData>
      <sheetData sheetId="25">
        <row r="4">
          <cell r="J4">
            <v>27.855159781673372</v>
          </cell>
        </row>
      </sheetData>
      <sheetData sheetId="26">
        <row r="4">
          <cell r="J4">
            <v>3.387923737726334</v>
          </cell>
        </row>
      </sheetData>
      <sheetData sheetId="27">
        <row r="4">
          <cell r="J4">
            <v>169.01770439571288</v>
          </cell>
        </row>
      </sheetData>
      <sheetData sheetId="28">
        <row r="4">
          <cell r="J4">
            <v>0.8717270563822952</v>
          </cell>
        </row>
      </sheetData>
      <sheetData sheetId="29">
        <row r="4">
          <cell r="J4">
            <v>7.7861591221358335</v>
          </cell>
        </row>
      </sheetData>
      <sheetData sheetId="30">
        <row r="4">
          <cell r="J4">
            <v>16.866014366411012</v>
          </cell>
        </row>
      </sheetData>
      <sheetData sheetId="31">
        <row r="4">
          <cell r="J4">
            <v>5.4163774967052642</v>
          </cell>
        </row>
      </sheetData>
      <sheetData sheetId="32">
        <row r="4">
          <cell r="J4">
            <v>1.8249677400573601</v>
          </cell>
        </row>
      </sheetData>
      <sheetData sheetId="33">
        <row r="4">
          <cell r="J4">
            <v>2.2158167994211282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45.14</f>
        <v>45.14</v>
      </c>
      <c r="J2" t="s">
        <v>6</v>
      </c>
      <c r="K2" s="9">
        <v>16.97</v>
      </c>
      <c r="M2" t="s">
        <v>61</v>
      </c>
      <c r="N2" s="9">
        <f>101.16</f>
        <v>101.16</v>
      </c>
      <c r="P2" t="s">
        <v>8</v>
      </c>
      <c r="Q2" s="10">
        <f>N2+K2+H2</f>
        <v>163.26999999999998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5.5866741259034049E-2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2922.4901313462251</v>
      </c>
      <c r="D7" s="20">
        <f>(C7*[1]Feuil1!$K$2-C4)/C4</f>
        <v>6.6345637339641092E-2</v>
      </c>
      <c r="E7" s="31">
        <f>C7-C7/(1+D7)</f>
        <v>181.83079068688448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1000.4520740632067</v>
      </c>
    </row>
    <row r="9" spans="2:20">
      <c r="M9" s="17" t="str">
        <f>IF(C13&gt;C7*[2]Params!F8,B13,"Others")</f>
        <v>ETH</v>
      </c>
      <c r="N9" s="18">
        <f>IF(C13&gt;C7*0.1,C13,C7)</f>
        <v>941.7489817711247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956.08242772716915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4</v>
      </c>
      <c r="C12" s="1">
        <f>[2]BTC!J4</f>
        <v>1000.4520740632067</v>
      </c>
      <c r="D12" s="20">
        <f>C12/$C$7</f>
        <v>0.34232864067956847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941.7489817711247</v>
      </c>
      <c r="D13" s="20">
        <f t="shared" ref="D13:D50" si="0">C13/$C$7</f>
        <v>0.3222419715536608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169.01770439571288</v>
      </c>
      <c r="D14" s="20">
        <f t="shared" si="0"/>
        <v>5.7833455991126319E-2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148.65545163858104</v>
      </c>
      <c r="D15" s="20">
        <f t="shared" si="0"/>
        <v>5.0866023479129399E-2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61</v>
      </c>
      <c r="C16" s="1">
        <f>$N$2</f>
        <v>101.16</v>
      </c>
      <c r="D16" s="20">
        <f t="shared" si="0"/>
        <v>3.4614317056188428E-2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82.26</v>
      </c>
      <c r="D17" s="20">
        <f t="shared" si="0"/>
        <v>2.8147229349961056E-2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2.3661328829927147E-2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45.14</v>
      </c>
      <c r="D19" s="20">
        <f>C19/$C$7</f>
        <v>1.5445732225349404E-2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34.203527413453749</v>
      </c>
      <c r="D20" s="20">
        <f t="shared" si="0"/>
        <v>1.1703556171701469E-2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32</v>
      </c>
      <c r="C21" s="9">
        <f>[2]MATIC!$J$4</f>
        <v>32.382378294770724</v>
      </c>
      <c r="D21" s="20">
        <f t="shared" si="0"/>
        <v>1.1080406379286558E-2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47</v>
      </c>
      <c r="C22" s="9">
        <f>[2]AVAX!$J$4</f>
        <v>32.839087422030623</v>
      </c>
      <c r="D22" s="20">
        <f t="shared" si="0"/>
        <v>1.1236680346600015E-2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31.807949855776819</v>
      </c>
      <c r="D23" s="20">
        <f t="shared" si="0"/>
        <v>1.0883851929766724E-2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27.5930072127586</v>
      </c>
      <c r="D24" s="20">
        <f t="shared" si="0"/>
        <v>9.4416083451573773E-3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27.855159781673372</v>
      </c>
      <c r="D25" s="20">
        <f t="shared" si="0"/>
        <v>9.5313101258761423E-3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21.530814517749086</v>
      </c>
      <c r="D26" s="20">
        <f t="shared" si="0"/>
        <v>7.3672839086135981E-3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16.866014366411012</v>
      </c>
      <c r="D27" s="20">
        <f t="shared" si="0"/>
        <v>5.7711108022259761E-3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16.97</v>
      </c>
      <c r="D28" s="20">
        <f t="shared" si="0"/>
        <v>5.8066919774962195E-3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15.072637949211558</v>
      </c>
      <c r="D29" s="20">
        <f t="shared" si="0"/>
        <v>5.1574641048551459E-3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22</v>
      </c>
      <c r="C30" s="1">
        <f>-[2]BIGTIME!$C$4</f>
        <v>13</v>
      </c>
      <c r="D30" s="20">
        <f t="shared" si="0"/>
        <v>4.4482613852357611E-3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54</v>
      </c>
      <c r="C31" s="9">
        <f>[2]LINK!$J$4</f>
        <v>8.8053394070465387</v>
      </c>
      <c r="D31" s="20">
        <f t="shared" si="0"/>
        <v>3.012957789866144E-3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10.963453859927563</v>
      </c>
      <c r="D32" s="20">
        <f t="shared" si="0"/>
        <v>3.7514083426099794E-3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9.571571978827544</v>
      </c>
      <c r="D33" s="20">
        <f t="shared" si="0"/>
        <v>3.2751426176479389E-3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31</v>
      </c>
      <c r="C34" s="9">
        <f>[2]ATOM!$J$4</f>
        <v>8.5624729579921315</v>
      </c>
      <c r="D34" s="20">
        <f t="shared" si="0"/>
        <v>2.9298552170124478E-3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7.7861591221358335</v>
      </c>
      <c r="D35" s="20">
        <f t="shared" si="0"/>
        <v>2.6642208432536923E-3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7.7923183846184498</v>
      </c>
      <c r="D36" s="20">
        <f t="shared" si="0"/>
        <v>2.66632838244315E-3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46</v>
      </c>
      <c r="C37" s="9">
        <f>[2]ALGO!$J$4</f>
        <v>6.2810016717865098</v>
      </c>
      <c r="D37" s="20">
        <f t="shared" si="0"/>
        <v>2.1491951690160915E-3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37</v>
      </c>
      <c r="C38" s="9">
        <f>[2]GRT!$J$4</f>
        <v>5.4163774967052642</v>
      </c>
      <c r="D38" s="20">
        <f t="shared" si="0"/>
        <v>1.8533432974195355E-3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5.4</v>
      </c>
      <c r="D39" s="20">
        <f t="shared" si="0"/>
        <v>1.8477393446363931E-3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4.1632581561114508</v>
      </c>
      <c r="D40" s="20">
        <f t="shared" si="0"/>
        <v>1.4245584994306462E-3</v>
      </c>
    </row>
    <row r="41" spans="2:14">
      <c r="B41" s="22" t="s">
        <v>33</v>
      </c>
      <c r="C41" s="1">
        <f>[2]EGLD!$J$4</f>
        <v>3.5558639435613233</v>
      </c>
      <c r="D41" s="20">
        <f t="shared" si="0"/>
        <v>1.216724020868922E-3</v>
      </c>
    </row>
    <row r="42" spans="2:14">
      <c r="B42" s="22" t="s">
        <v>56</v>
      </c>
      <c r="C42" s="9">
        <f>[2]SHIB!$J$4</f>
        <v>3.387923737726334</v>
      </c>
      <c r="D42" s="20">
        <f t="shared" si="0"/>
        <v>1.1592592568193585E-3</v>
      </c>
    </row>
    <row r="43" spans="2:14">
      <c r="B43" s="22" t="s">
        <v>40</v>
      </c>
      <c r="C43" s="9">
        <f>[2]SHPING!$J$4</f>
        <v>2.2158167994211282</v>
      </c>
      <c r="D43" s="20">
        <f t="shared" si="0"/>
        <v>7.581947927401306E-4</v>
      </c>
    </row>
    <row r="44" spans="2:14">
      <c r="B44" s="7" t="s">
        <v>28</v>
      </c>
      <c r="C44" s="1">
        <f>[2]ATLAS!O46</f>
        <v>2.6955673779081284</v>
      </c>
      <c r="D44" s="20">
        <f t="shared" si="0"/>
        <v>9.2235294449614913E-4</v>
      </c>
    </row>
    <row r="45" spans="2:14">
      <c r="B45" s="22" t="s">
        <v>50</v>
      </c>
      <c r="C45" s="9">
        <f>[2]KAVA!$J$4</f>
        <v>1.8249677400573601</v>
      </c>
      <c r="D45" s="20">
        <f t="shared" si="0"/>
        <v>6.2445642518447141E-4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5.8059857304578258E-4</v>
      </c>
    </row>
    <row r="47" spans="2:14">
      <c r="B47" s="22" t="s">
        <v>36</v>
      </c>
      <c r="C47" s="9">
        <f>[2]AMP!$J$4</f>
        <v>1.5625951366064335</v>
      </c>
      <c r="D47" s="20">
        <f t="shared" si="0"/>
        <v>5.346793543787382E-4</v>
      </c>
    </row>
    <row r="48" spans="2:14">
      <c r="B48" s="22" t="s">
        <v>23</v>
      </c>
      <c r="C48" s="9">
        <f>[2]LUNA!J4</f>
        <v>1.1412756849783297</v>
      </c>
      <c r="D48" s="20">
        <f t="shared" si="0"/>
        <v>3.9051481226135356E-4</v>
      </c>
    </row>
    <row r="49" spans="2:4">
      <c r="B49" s="7" t="s">
        <v>25</v>
      </c>
      <c r="C49" s="1">
        <f>[2]POLIS!J4</f>
        <v>1.090858551971662</v>
      </c>
      <c r="D49" s="20">
        <f t="shared" si="0"/>
        <v>3.7326338257613395E-4</v>
      </c>
    </row>
    <row r="50" spans="2:4">
      <c r="B50" s="22" t="s">
        <v>43</v>
      </c>
      <c r="C50" s="9">
        <f>[2]TRX!$J$4</f>
        <v>0.8717270563822952</v>
      </c>
      <c r="D50" s="20">
        <f t="shared" si="0"/>
        <v>2.9828229256696927E-4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2023-10-27T23:30:18Z</dcterms:modified>
</cp:coreProperties>
</file>