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<sst xmlns="http://schemas.openxmlformats.org/spreadsheetml/2006/main" count="112" uniqueCount="68">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</sst>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1655.9430474907313</c:v>
                </c:pt>
                <c:pt idx="1">
                  <c:v>1264.22371400873</c:v>
                </c:pt>
                <c:pt idx="2">
                  <c:v>460.6604458872153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1140.9728624671804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1655.9430474907313</v>
          </cell>
        </row>
      </sheetData>
      <sheetData sheetId="1">
        <row r="4">
          <cell r="J4">
            <v>1264.22371400873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2.3498967697259685</v>
          </cell>
        </row>
      </sheetData>
      <sheetData sheetId="4">
        <row r="47">
          <cell r="M47">
            <v>128.25</v>
          </cell>
          <cell r="O47">
            <v>0.5135347113525377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2.9143872693073858</v>
          </cell>
        </row>
      </sheetData>
      <sheetData sheetId="7">
        <row r="4">
          <cell r="J4">
            <v>44.896783676858391</v>
          </cell>
        </row>
      </sheetData>
      <sheetData sheetId="8">
        <row r="4">
          <cell r="J4">
            <v>11.610494758597598</v>
          </cell>
        </row>
      </sheetData>
      <sheetData sheetId="9">
        <row r="4">
          <cell r="J4">
            <v>24.287679908438541</v>
          </cell>
        </row>
      </sheetData>
      <sheetData sheetId="10">
        <row r="4">
          <cell r="J4">
            <v>12.462467767927304</v>
          </cell>
        </row>
      </sheetData>
      <sheetData sheetId="11">
        <row r="4">
          <cell r="J4">
            <v>62.810192721789043</v>
          </cell>
        </row>
      </sheetData>
      <sheetData sheetId="12">
        <row r="4">
          <cell r="J4">
            <v>3.5798928410757225</v>
          </cell>
        </row>
      </sheetData>
      <sheetData sheetId="13">
        <row r="4">
          <cell r="J4">
            <v>241.7630163774669</v>
          </cell>
        </row>
      </sheetData>
      <sheetData sheetId="14">
        <row r="4">
          <cell r="J4">
            <v>5.0799921574166973</v>
          </cell>
        </row>
      </sheetData>
      <sheetData sheetId="15">
        <row r="4">
          <cell r="J4">
            <v>48.496329055046047</v>
          </cell>
        </row>
      </sheetData>
      <sheetData sheetId="16">
        <row r="4">
          <cell r="J4">
            <v>5.8764312590496726</v>
          </cell>
        </row>
      </sheetData>
      <sheetData sheetId="17">
        <row r="4">
          <cell r="J4">
            <v>4.601064706365019</v>
          </cell>
        </row>
      </sheetData>
      <sheetData sheetId="18">
        <row r="4">
          <cell r="J4">
            <v>14.441210888277174</v>
          </cell>
        </row>
      </sheetData>
      <sheetData sheetId="19">
        <row r="4">
          <cell r="J4">
            <v>2.1126521412990145</v>
          </cell>
        </row>
      </sheetData>
      <sheetData sheetId="20">
        <row r="4">
          <cell r="J4">
            <v>17.408297124771074</v>
          </cell>
        </row>
      </sheetData>
      <sheetData sheetId="21">
        <row r="4">
          <cell r="J4">
            <v>13.910797609725142</v>
          </cell>
        </row>
      </sheetData>
      <sheetData sheetId="22">
        <row r="4">
          <cell r="J4">
            <v>11.867069555920601</v>
          </cell>
        </row>
      </sheetData>
      <sheetData sheetId="23">
        <row r="4">
          <cell r="J4">
            <v>5.0991922413787236</v>
          </cell>
        </row>
      </sheetData>
      <sheetData sheetId="24">
        <row r="4">
          <cell r="J4">
            <v>48.063812082794598</v>
          </cell>
        </row>
      </sheetData>
      <sheetData sheetId="25">
        <row r="4">
          <cell r="J4">
            <v>53.847583780981843</v>
          </cell>
        </row>
      </sheetData>
      <sheetData sheetId="26">
        <row r="4">
          <cell r="J4">
            <v>1.579914868388677</v>
          </cell>
        </row>
      </sheetData>
      <sheetData sheetId="27">
        <row r="4">
          <cell r="J4">
            <v>46.173288382123374</v>
          </cell>
        </row>
      </sheetData>
      <sheetData sheetId="28">
        <row r="4">
          <cell r="J4">
            <v>54.968243993978938</v>
          </cell>
        </row>
      </sheetData>
      <sheetData sheetId="29">
        <row r="4">
          <cell r="J4">
            <v>2.6379273065144906</v>
          </cell>
        </row>
      </sheetData>
      <sheetData sheetId="30">
        <row r="4">
          <cell r="J4">
            <v>14.50741682750917</v>
          </cell>
        </row>
      </sheetData>
      <sheetData sheetId="31">
        <row r="4">
          <cell r="J4">
            <v>2.5696292745866898</v>
          </cell>
        </row>
      </sheetData>
      <sheetData sheetId="32">
        <row r="4">
          <cell r="J4">
            <v>460.6604458872153</v>
          </cell>
        </row>
      </sheetData>
      <sheetData sheetId="33">
        <row r="4">
          <cell r="J4">
            <v>1.1692013847875828</v>
          </cell>
        </row>
      </sheetData>
      <sheetData sheetId="34">
        <row r="4">
          <cell r="J4">
            <v>17.858285544495054</v>
          </cell>
        </row>
      </sheetData>
      <sheetData sheetId="35">
        <row r="4">
          <cell r="J4">
            <v>16.38691981946949</v>
          </cell>
        </row>
      </sheetData>
      <sheetData sheetId="36">
        <row r="4">
          <cell r="J4">
            <v>24.961817662936241</v>
          </cell>
        </row>
      </sheetData>
      <sheetData sheetId="37">
        <row r="4">
          <cell r="J4">
            <v>20.110771330158951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0.13645941997990896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5177.2900698538597</v>
      </c>
      <c r="D7" s="20">
        <f>(C7*[1]Feuil1!$K$2-C4)/C4</f>
        <v>0.75597365607734868</v>
      </c>
      <c r="E7" s="31">
        <f>C7-C7/(1+D7)</f>
        <v>2228.9029730796665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1655.9430474907313</v>
      </c>
    </row>
    <row r="9" spans="2:20">
      <c r="M9" s="17" t="str">
        <f>IF(C13&gt;C7*Params!F8,B13,"Others")</f>
        <v>BTC</v>
      </c>
      <c r="N9" s="18">
        <f>IF(C13&gt;C7*0.1,C13,C7)</f>
        <v>1264.22371400873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460.6604458872153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1655.9430474907313</v>
      </c>
      <c r="D12" s="20">
        <f>C12/$C$7</f>
        <v>0.3198474540055033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1264.22371400873</v>
      </c>
      <c r="D13" s="20">
        <f t="shared" ref="D13:D51" si="0">C13/$C$7</f>
        <v>0.24418637877178387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1140.9728624671804</v>
      </c>
      <c r="Q13" s="23"/>
    </row>
    <row r="14" spans="2:20">
      <c r="B14" s="7" t="s">
        <v>24</v>
      </c>
      <c r="C14" s="1">
        <f>[2]SOL!J4</f>
        <v>460.6604458872153</v>
      </c>
      <c r="D14" s="20">
        <f t="shared" si="0"/>
        <v>8.8977136623951694E-2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7.5104928399535448E-2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5.1503778309166047E-2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241.7630163774669</v>
      </c>
      <c r="D17" s="20">
        <f t="shared" si="0"/>
        <v>4.6696826547385474E-2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2.4771646608477575E-2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1.345620309596313E-2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62.810192721789043</v>
      </c>
      <c r="D20" s="20">
        <f t="shared" si="0"/>
        <v>1.2131866647286773E-2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53.847583780981843</v>
      </c>
      <c r="D21" s="20">
        <f t="shared" si="0"/>
        <v>1.0400727611250457E-2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54.968243993978938</v>
      </c>
      <c r="D22" s="20">
        <f t="shared" si="0"/>
        <v>1.0617184521695253E-2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9.8507132712074581E-3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48.496329055046047</v>
      </c>
      <c r="D24" s="20">
        <f t="shared" si="0"/>
        <v>9.3671261221056068E-3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48.063812082794598</v>
      </c>
      <c r="D25" s="20">
        <f t="shared" si="0"/>
        <v>9.2835849323295305E-3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8.3653802309018623E-3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44.896783676858391</v>
      </c>
      <c r="D27" s="20">
        <f t="shared" si="0"/>
        <v>8.6718694666697901E-3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46.173288382123374</v>
      </c>
      <c r="D28" s="20">
        <f t="shared" si="0"/>
        <v>8.9184279341386636E-3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24.961817662936241</v>
      </c>
      <c r="D29" s="20">
        <f t="shared" si="0"/>
        <v>4.8214060495244465E-3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24.287679908438541</v>
      </c>
      <c r="D30" s="20">
        <f t="shared" si="0"/>
        <v>4.6911955058998875E-3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20.110771330158951</v>
      </c>
      <c r="D31" s="20">
        <f t="shared" si="0"/>
        <v>3.8844204320826513E-3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17.858285544495054</v>
      </c>
      <c r="D32" s="20">
        <f t="shared" si="0"/>
        <v>3.4493500081209751E-3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17.408297124771074</v>
      </c>
      <c r="D33" s="20">
        <f t="shared" si="0"/>
        <v>3.3624341865902949E-3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16.38691981946949</v>
      </c>
      <c r="D34" s="20">
        <f t="shared" si="0"/>
        <v>3.1651538929384436E-3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14.50741682750917</v>
      </c>
      <c r="D35" s="20">
        <f t="shared" si="0"/>
        <v>2.8021255583075091E-3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14.441210888277174</v>
      </c>
      <c r="D36" s="20">
        <f t="shared" si="0"/>
        <v>2.7893377990089725E-3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13.910797609725142</v>
      </c>
      <c r="D37" s="20">
        <f t="shared" si="0"/>
        <v>2.6868878162196164E-3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12.462467767927304</v>
      </c>
      <c r="D38" s="20">
        <f t="shared" si="0"/>
        <v>2.4071411104611114E-3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11.867069555920601</v>
      </c>
      <c r="D39" s="20">
        <f t="shared" si="0"/>
        <v>2.2921392071539029E-3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11.610494758597598</v>
      </c>
      <c r="D40" s="20">
        <f t="shared" si="0"/>
        <v>2.2425814667412156E-3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1.5123742139912626E-3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5.8764312590496726</v>
      </c>
      <c r="D42" s="20">
        <f t="shared" si="0"/>
        <v>1.135039988056058E-3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5.0799921574166973</v>
      </c>
      <c r="D43" s="20">
        <f t="shared" si="0"/>
        <v>9.812067875038129E-4</v>
      </c>
    </row>
    <row r="44" spans="2:14">
      <c r="B44" s="22" t="s">
        <v>23</v>
      </c>
      <c r="C44" s="9">
        <f>[2]LUNA!J4</f>
        <v>5.0991922413787236</v>
      </c>
      <c r="D44" s="20">
        <f t="shared" si="0"/>
        <v>9.8491530754093114E-4</v>
      </c>
    </row>
    <row r="45" spans="2:14">
      <c r="B45" s="22" t="s">
        <v>36</v>
      </c>
      <c r="C45" s="9">
        <f>[2]GRT!$J$4</f>
        <v>4.601064706365019</v>
      </c>
      <c r="D45" s="20">
        <f t="shared" si="0"/>
        <v>8.8870135617008105E-4</v>
      </c>
    </row>
    <row r="46" spans="2:14">
      <c r="B46" s="22" t="s">
        <v>35</v>
      </c>
      <c r="C46" s="9">
        <f>[2]AMP!$J$4</f>
        <v>3.5798928410757225</v>
      </c>
      <c r="D46" s="20">
        <f t="shared" si="0"/>
        <v>6.9146074351147425E-4</v>
      </c>
    </row>
    <row r="47" spans="2:14">
      <c r="B47" s="22" t="s">
        <v>63</v>
      </c>
      <c r="C47" s="10">
        <f>[2]ACE!$J$4</f>
        <v>2.9143872693073858</v>
      </c>
      <c r="D47" s="20">
        <f t="shared" si="0"/>
        <v>5.6291751669028096E-4</v>
      </c>
    </row>
    <row r="48" spans="2:14">
      <c r="B48" s="22" t="s">
        <v>61</v>
      </c>
      <c r="C48" s="10">
        <f>[2]SEI!$J$4</f>
        <v>2.6379273065144906</v>
      </c>
      <c r="D48" s="20">
        <f t="shared" si="0"/>
        <v>5.0951893189731044E-4</v>
      </c>
    </row>
    <row r="49" spans="2:4">
      <c r="B49" s="22" t="s">
        <v>39</v>
      </c>
      <c r="C49" s="9">
        <f>[2]SHPING!$J$4</f>
        <v>2.5696292745866898</v>
      </c>
      <c r="D49" s="20">
        <f t="shared" si="0"/>
        <v>4.963270822991038E-4</v>
      </c>
    </row>
    <row r="50" spans="2:4">
      <c r="B50" s="22" t="s">
        <v>49</v>
      </c>
      <c r="C50" s="9">
        <f>[2]KAVA!$J$4</f>
        <v>2.1126521412990145</v>
      </c>
      <c r="D50" s="20">
        <f t="shared" si="0"/>
        <v>4.0806138207331481E-4</v>
      </c>
    </row>
    <row r="51" spans="2:4">
      <c r="B51" s="7" t="s">
        <v>25</v>
      </c>
      <c r="C51" s="1">
        <f>[2]POLIS!J4</f>
        <v>2.3498967697259685</v>
      </c>
      <c r="D51" s="20">
        <f t="shared" si="0"/>
        <v>4.5388547638249282E-4</v>
      </c>
    </row>
    <row r="52" spans="2:4">
      <c r="B52" s="22" t="s">
        <v>62</v>
      </c>
      <c r="C52" s="10">
        <f>[2]MEME!$J$4</f>
        <v>1.579914868388677</v>
      </c>
      <c r="D52" s="20">
        <f>C52/$C$7</f>
        <v>3.0516251689047697E-4</v>
      </c>
    </row>
    <row r="53" spans="2:4">
      <c r="B53" s="22" t="s">
        <v>42</v>
      </c>
      <c r="C53" s="9">
        <f>[2]TRX!$J$4</f>
        <v>1.1692013847875828</v>
      </c>
      <c r="D53" s="20">
        <f>C53/$C$7</f>
        <v>2.2583269799688588E-4</v>
      </c>
    </row>
    <row r="54" spans="2:4">
      <c r="B54" s="7" t="s">
        <v>27</v>
      </c>
      <c r="C54" s="1">
        <f>[2]ATLAS!O47</f>
        <v>0.5135347113525377</v>
      </c>
      <c r="D54" s="20">
        <f>C54/$C$7</f>
        <v>9.9189866595022239E-5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2024-02-11T09:03:41Z</dcterms:modified>
</cp:coreProperties>
</file>