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Q2" s="1"/>
  <c r="C27" i="2"/>
  <c r="K2" i="1"/>
  <c r="T2"/>
  <c r="C18" l="1"/>
  <c r="C14" l="1"/>
  <c r="C4"/>
  <c r="C37"/>
  <c r="C22"/>
  <c r="C44" l="1"/>
  <c r="C47" l="1"/>
  <c r="C46" l="1"/>
  <c r="C48"/>
  <c r="C19"/>
  <c r="C20"/>
  <c r="C45" l="1"/>
  <c r="C33" l="1"/>
  <c r="C36" l="1"/>
  <c r="C27"/>
  <c r="C40" l="1"/>
  <c r="C34" l="1"/>
  <c r="C35" l="1"/>
  <c r="C32" l="1"/>
  <c r="C23" l="1"/>
  <c r="C50" l="1"/>
  <c r="C25" l="1"/>
  <c r="C30" l="1"/>
  <c r="C31"/>
  <c r="C29"/>
  <c r="C42" l="1"/>
  <c r="C38" l="1"/>
  <c r="C41" l="1"/>
  <c r="C39" l="1"/>
  <c r="C43" l="1"/>
  <c r="C28" l="1"/>
  <c r="C49" l="1"/>
  <c r="C21" l="1"/>
  <c r="C17" l="1"/>
  <c r="C24" l="1"/>
  <c r="C26" l="1"/>
  <c r="C16" l="1"/>
  <c r="C15" l="1"/>
  <c r="C12" l="1"/>
  <c r="C13"/>
  <c r="C7" l="1"/>
  <c r="M9" s="1"/>
  <c r="N10" l="1"/>
  <c r="M10"/>
  <c r="D36"/>
  <c r="D42"/>
  <c r="D35"/>
  <c r="Q3"/>
  <c r="D49"/>
  <c r="D31"/>
  <c r="D38"/>
  <c r="D34"/>
  <c r="D41"/>
  <c r="D22"/>
  <c r="D45"/>
  <c r="D24"/>
  <c r="D50"/>
  <c r="D19"/>
  <c r="D29"/>
  <c r="D7"/>
  <c r="E7" s="1"/>
  <c r="D21"/>
  <c r="D43"/>
  <c r="D15"/>
  <c r="D12"/>
  <c r="M8"/>
  <c r="D16"/>
  <c r="D18"/>
  <c r="D46"/>
  <c r="D27"/>
  <c r="D33"/>
  <c r="D20"/>
  <c r="D47"/>
  <c r="D26"/>
  <c r="D30"/>
  <c r="D40"/>
  <c r="D48"/>
  <c r="D39"/>
  <c r="D37"/>
  <c r="D14"/>
  <c r="D23"/>
  <c r="D44"/>
  <c r="D17"/>
  <c r="D25"/>
  <c r="D32"/>
  <c r="D28"/>
  <c r="N8"/>
  <c r="N9"/>
  <c r="D13"/>
  <c r="N11" l="1"/>
  <c r="M11"/>
  <c r="N12" l="1"/>
  <c r="M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<sst xmlns="http://schemas.openxmlformats.org/spreadsheetml/2006/main" count="102" uniqueCount="62">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</sst>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1277.6452582998431</c:v>
                </c:pt>
                <c:pt idx="1">
                  <c:v>1197.3208751729196</c:v>
                </c:pt>
                <c:pt idx="2">
                  <c:v>293.32</c:v>
                </c:pt>
                <c:pt idx="3">
                  <c:v>236.31079780673954</c:v>
                </c:pt>
                <c:pt idx="4">
                  <c:v>1013.5599451346259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1197.3208751729196</v>
          </cell>
        </row>
      </sheetData>
      <sheetData sheetId="1">
        <row r="4">
          <cell r="J4">
            <v>1277.6452582998431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3.0145628519788401</v>
          </cell>
        </row>
      </sheetData>
      <sheetData sheetId="4">
        <row r="47">
          <cell r="M47">
            <v>123.85</v>
          </cell>
          <cell r="O47">
            <v>1.3729546764904583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39.326344765327406</v>
          </cell>
        </row>
      </sheetData>
      <sheetData sheetId="8">
        <row r="4">
          <cell r="J4">
            <v>10.0154467183295</v>
          </cell>
        </row>
      </sheetData>
      <sheetData sheetId="9">
        <row r="4">
          <cell r="J4">
            <v>19.557378952137295</v>
          </cell>
        </row>
      </sheetData>
      <sheetData sheetId="10">
        <row r="4">
          <cell r="J4">
            <v>11.798324519527101</v>
          </cell>
        </row>
      </sheetData>
      <sheetData sheetId="11">
        <row r="4">
          <cell r="J4">
            <v>50.671908250563199</v>
          </cell>
        </row>
      </sheetData>
      <sheetData sheetId="12">
        <row r="4">
          <cell r="J4">
            <v>3.6846402034962056</v>
          </cell>
        </row>
      </sheetData>
      <sheetData sheetId="13">
        <row r="4">
          <cell r="J4">
            <v>158.30738876772017</v>
          </cell>
        </row>
      </sheetData>
      <sheetData sheetId="14">
        <row r="4">
          <cell r="J4">
            <v>5.7826791543432119</v>
          </cell>
        </row>
      </sheetData>
      <sheetData sheetId="15">
        <row r="4">
          <cell r="J4">
            <v>41.13588200804206</v>
          </cell>
        </row>
      </sheetData>
      <sheetData sheetId="16">
        <row r="4">
          <cell r="J4">
            <v>5.9575800293528918</v>
          </cell>
        </row>
      </sheetData>
      <sheetData sheetId="17">
        <row r="4">
          <cell r="J4">
            <v>10.825452902606495</v>
          </cell>
        </row>
      </sheetData>
      <sheetData sheetId="18">
        <row r="4">
          <cell r="J4">
            <v>11.886767700872603</v>
          </cell>
        </row>
      </sheetData>
      <sheetData sheetId="19">
        <row r="4">
          <cell r="J4">
            <v>7.9761649788290185</v>
          </cell>
        </row>
      </sheetData>
      <sheetData sheetId="20">
        <row r="4">
          <cell r="J4">
            <v>11.964255051081949</v>
          </cell>
        </row>
      </sheetData>
      <sheetData sheetId="21">
        <row r="4">
          <cell r="J4">
            <v>4.0138392237961371</v>
          </cell>
        </row>
      </sheetData>
      <sheetData sheetId="22">
        <row r="4">
          <cell r="J4">
            <v>26.416930791719896</v>
          </cell>
        </row>
      </sheetData>
      <sheetData sheetId="23">
        <row r="4">
          <cell r="J4">
            <v>44.501922455010586</v>
          </cell>
        </row>
      </sheetData>
      <sheetData sheetId="24">
        <row r="4">
          <cell r="J4">
            <v>38.137647022581781</v>
          </cell>
        </row>
      </sheetData>
      <sheetData sheetId="25">
        <row r="4">
          <cell r="J4">
            <v>42.359081341494146</v>
          </cell>
        </row>
      </sheetData>
      <sheetData sheetId="26">
        <row r="4">
          <cell r="J4">
            <v>4.1878006179208178</v>
          </cell>
        </row>
      </sheetData>
      <sheetData sheetId="27">
        <row r="4">
          <cell r="J4">
            <v>236.31079780673954</v>
          </cell>
        </row>
      </sheetData>
      <sheetData sheetId="28">
        <row r="4">
          <cell r="J4">
            <v>0.96460596269041665</v>
          </cell>
        </row>
      </sheetData>
      <sheetData sheetId="29">
        <row r="4">
          <cell r="J4">
            <v>11.725172500537154</v>
          </cell>
        </row>
      </sheetData>
      <sheetData sheetId="30">
        <row r="4">
          <cell r="J4">
            <v>19.572963045559458</v>
          </cell>
        </row>
      </sheetData>
      <sheetData sheetId="31">
        <row r="4">
          <cell r="J4">
            <v>4.2496255646998806</v>
          </cell>
        </row>
      </sheetData>
      <sheetData sheetId="32">
        <row r="4">
          <cell r="J4">
            <v>2.4933144730332399</v>
          </cell>
        </row>
      </sheetData>
      <sheetData sheetId="33">
        <row r="4">
          <cell r="J4">
            <v>2.5153087025387628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8" sqref="B18:D1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104.41</f>
        <v>104.41</v>
      </c>
      <c r="J2" t="s">
        <v>6</v>
      </c>
      <c r="K2" s="9">
        <f>9.93+37.53+0.82</f>
        <v>48.28</v>
      </c>
      <c r="M2" t="s">
        <v>59</v>
      </c>
      <c r="N2" s="9">
        <f>293.32</f>
        <v>293.32</v>
      </c>
      <c r="P2" t="s">
        <v>8</v>
      </c>
      <c r="Q2" s="10">
        <f>N2+K2+H2</f>
        <v>446.01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0.11006795676275656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4052.133001445116</v>
      </c>
      <c r="D7" s="20">
        <f>(C7*[1]Feuil1!$K$2-C4)/C4</f>
        <v>0.452769349014633</v>
      </c>
      <c r="E7" s="31">
        <f>C7-C7/(1+D7)</f>
        <v>1262.8856896171592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1277.6452582998431</v>
      </c>
    </row>
    <row r="9" spans="2:20">
      <c r="M9" s="17" t="str">
        <f>IF(C13&gt;C7*[2]Params!F8,B13,"Others")</f>
        <v>ETH</v>
      </c>
      <c r="N9" s="18">
        <f>IF(C13&gt;C7*0.1,C13,C7)</f>
        <v>1197.3208751729196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293.32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236.31079780673954</v>
      </c>
    </row>
    <row r="12" spans="2:20">
      <c r="B12" s="7" t="s">
        <v>4</v>
      </c>
      <c r="C12" s="1">
        <f>[2]BTC!J4</f>
        <v>1277.6452582998431</v>
      </c>
      <c r="D12" s="20">
        <f>C12/$C$7</f>
        <v>0.31530190589602941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1013.5599451346259</v>
      </c>
    </row>
    <row r="13" spans="2:20">
      <c r="B13" s="7" t="s">
        <v>19</v>
      </c>
      <c r="C13" s="1">
        <f>[2]ETH!J4</f>
        <v>1197.3208751729196</v>
      </c>
      <c r="D13" s="20">
        <f t="shared" ref="D13:D50" si="0">C13/$C$7</f>
        <v>0.29547916486105413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293.32</v>
      </c>
      <c r="D14" s="20">
        <f t="shared" si="0"/>
        <v>7.2386567739852817E-2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236.31079780673954</v>
      </c>
      <c r="D15" s="20">
        <f t="shared" si="0"/>
        <v>5.8317631164244564E-2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158.30738876772017</v>
      </c>
      <c r="D16" s="20">
        <f t="shared" si="0"/>
        <v>3.9067668487500991E-2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3.0564149783788255E-2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104.41</v>
      </c>
      <c r="D18" s="20">
        <f>C18/$C$7</f>
        <v>2.5766676454786693E-2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103.33333333333333</v>
      </c>
      <c r="D19" s="20">
        <f>C19/$C$7</f>
        <v>2.5500972770755911E-2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1.5436314646555958E-2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50.671908250563199</v>
      </c>
      <c r="D21" s="20">
        <f t="shared" si="0"/>
        <v>1.2504996314901814E-2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6</v>
      </c>
      <c r="C22" s="1">
        <f>$K$2</f>
        <v>48.28</v>
      </c>
      <c r="D22" s="20">
        <f t="shared" si="0"/>
        <v>1.1914712568117053E-2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44.501922455010586</v>
      </c>
      <c r="D23" s="20">
        <f t="shared" si="0"/>
        <v>1.0982344962304994E-2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42.359081341494146</v>
      </c>
      <c r="D24" s="20">
        <f t="shared" si="0"/>
        <v>1.0453526902100101E-2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42</v>
      </c>
      <c r="C25" s="1">
        <f>[2]DOT!$J$4</f>
        <v>41.13588200804206</v>
      </c>
      <c r="D25" s="20">
        <f t="shared" si="0"/>
        <v>1.0151661357949439E-2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39.326344765327406</v>
      </c>
      <c r="D26" s="20">
        <f t="shared" si="0"/>
        <v>9.7050972293610347E-3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38.137647022581781</v>
      </c>
      <c r="D27" s="20">
        <f t="shared" si="0"/>
        <v>9.4117461122279842E-3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26.416930791719896</v>
      </c>
      <c r="D28" s="20">
        <f t="shared" si="0"/>
        <v>6.5192654787734755E-3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19.557378952137295</v>
      </c>
      <c r="D29" s="20">
        <f t="shared" si="0"/>
        <v>4.8264405302497542E-3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19.572963045559458</v>
      </c>
      <c r="D30" s="20">
        <f t="shared" si="0"/>
        <v>4.8302864290434532E-3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11.798324519527101</v>
      </c>
      <c r="D31" s="20">
        <f t="shared" si="0"/>
        <v>2.9116330869000239E-3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11.886767700872603</v>
      </c>
      <c r="D32" s="20">
        <f t="shared" si="0"/>
        <v>2.9334594142476108E-3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44</v>
      </c>
      <c r="C33" s="9">
        <f>[2]LTC!$J$4</f>
        <v>11.964255051081949</v>
      </c>
      <c r="D33" s="20">
        <f t="shared" si="0"/>
        <v>2.9525820220647064E-3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11.725172500537154</v>
      </c>
      <c r="D34" s="20">
        <f t="shared" si="0"/>
        <v>2.8935803677607804E-3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10.825452902606495</v>
      </c>
      <c r="D35" s="20">
        <f t="shared" si="0"/>
        <v>2.6715443196819559E-3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10.0154467183295</v>
      </c>
      <c r="D36" s="20">
        <f t="shared" si="0"/>
        <v>2.471648071462038E-3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2.2210524671303538E-3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7.9761649788290185</v>
      </c>
      <c r="D38" s="20">
        <f t="shared" si="0"/>
        <v>1.9683867671629906E-3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5.9575800293528918</v>
      </c>
      <c r="D39" s="20">
        <f t="shared" si="0"/>
        <v>1.4702330913689738E-3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5.7826791543432119</v>
      </c>
      <c r="D40" s="20">
        <f t="shared" si="0"/>
        <v>1.427070422486362E-3</v>
      </c>
    </row>
    <row r="41" spans="2:14">
      <c r="B41" s="22" t="s">
        <v>37</v>
      </c>
      <c r="C41" s="9">
        <f>[2]GRT!$J$4</f>
        <v>4.2496255646998806</v>
      </c>
      <c r="D41" s="20">
        <f t="shared" si="0"/>
        <v>1.0487379272063214E-3</v>
      </c>
    </row>
    <row r="42" spans="2:14">
      <c r="B42" s="22" t="s">
        <v>56</v>
      </c>
      <c r="C42" s="9">
        <f>[2]SHIB!$J$4</f>
        <v>4.1878006179208178</v>
      </c>
      <c r="D42" s="20">
        <f t="shared" si="0"/>
        <v>1.0334805438092279E-3</v>
      </c>
    </row>
    <row r="43" spans="2:14">
      <c r="B43" s="22" t="s">
        <v>23</v>
      </c>
      <c r="C43" s="9">
        <f>[2]LUNA!J4</f>
        <v>4.0138392237961371</v>
      </c>
      <c r="D43" s="20">
        <f t="shared" si="0"/>
        <v>9.9054972340855492E-4</v>
      </c>
    </row>
    <row r="44" spans="2:14">
      <c r="B44" s="22" t="s">
        <v>36</v>
      </c>
      <c r="C44" s="9">
        <f>[2]AMP!$J$4</f>
        <v>3.6846402034962056</v>
      </c>
      <c r="D44" s="20">
        <f t="shared" si="0"/>
        <v>9.0930880160699286E-4</v>
      </c>
    </row>
    <row r="45" spans="2:14">
      <c r="B45" s="7" t="s">
        <v>25</v>
      </c>
      <c r="C45" s="1">
        <f>[2]POLIS!J4</f>
        <v>3.0145628519788401</v>
      </c>
      <c r="D45" s="20">
        <f t="shared" si="0"/>
        <v>7.4394469552301317E-4</v>
      </c>
    </row>
    <row r="46" spans="2:14">
      <c r="B46" s="22" t="s">
        <v>40</v>
      </c>
      <c r="C46" s="9">
        <f>[2]SHPING!$J$4</f>
        <v>2.5153087025387628</v>
      </c>
      <c r="D46" s="20">
        <f t="shared" si="0"/>
        <v>6.2073695548535207E-4</v>
      </c>
    </row>
    <row r="47" spans="2:14">
      <c r="B47" s="22" t="s">
        <v>50</v>
      </c>
      <c r="C47" s="9">
        <f>[2]KAVA!$J$4</f>
        <v>2.4933144730332399</v>
      </c>
      <c r="D47" s="20">
        <f t="shared" si="0"/>
        <v>6.1530914018469943E-4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4.1874084572122159E-4</v>
      </c>
    </row>
    <row r="49" spans="2:4">
      <c r="B49" s="7" t="s">
        <v>28</v>
      </c>
      <c r="C49" s="1">
        <f>[2]ATLAS!O47</f>
        <v>1.3729546764904583</v>
      </c>
      <c r="D49" s="20">
        <f t="shared" si="0"/>
        <v>3.3882270794192103E-4</v>
      </c>
    </row>
    <row r="50" spans="2:4">
      <c r="B50" s="22" t="s">
        <v>43</v>
      </c>
      <c r="C50" s="9">
        <f>[2]TRX!$J$4</f>
        <v>0.96460596269041665</v>
      </c>
      <c r="D50" s="20">
        <f t="shared" si="0"/>
        <v>2.3804893924913331E-4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2023-12-07T18:44:50Z</dcterms:modified>
</cp:coreProperties>
</file>