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i="2"/>
  <c r="K2" i="1"/>
  <c r="T2"/>
  <c r="Q2" l="1"/>
  <c r="C18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50" l="1"/>
  <c r="C25" l="1"/>
  <c r="C30" l="1"/>
  <c r="C31"/>
  <c r="C42" l="1"/>
  <c r="C38" l="1"/>
  <c r="C41" l="1"/>
  <c r="C39" l="1"/>
  <c r="C43" l="1"/>
  <c r="C28" l="1"/>
  <c r="C49" l="1"/>
  <c r="C21" l="1"/>
  <c r="C24" l="1"/>
  <c r="C17" l="1"/>
  <c r="C15"/>
  <c r="C23" l="1"/>
  <c r="C16"/>
  <c r="C29"/>
  <c r="C26"/>
  <c r="C13" l="1"/>
  <c r="C12"/>
  <c r="C7" l="1"/>
  <c r="N9" l="1"/>
  <c r="D42"/>
  <c r="D22"/>
  <c r="D43"/>
  <c r="D33"/>
  <c r="D37"/>
  <c r="D35"/>
  <c r="D45"/>
  <c r="D15"/>
  <c r="D20"/>
  <c r="D14"/>
  <c r="Q3"/>
  <c r="D24"/>
  <c r="D47"/>
  <c r="D23"/>
  <c r="D36"/>
  <c r="D41"/>
  <c r="D21"/>
  <c r="D27"/>
  <c r="D39"/>
  <c r="D28"/>
  <c r="D26"/>
  <c r="D17"/>
  <c r="D13"/>
  <c r="M9"/>
  <c r="D31"/>
  <c r="D19"/>
  <c r="D16"/>
  <c r="D30"/>
  <c r="D32"/>
  <c r="D38"/>
  <c r="D29"/>
  <c r="D18"/>
  <c r="D40"/>
  <c r="D25"/>
  <c r="D34"/>
  <c r="D7"/>
  <c r="E7" s="1"/>
  <c r="D46"/>
  <c r="D48"/>
  <c r="D49"/>
  <c r="D50"/>
  <c r="D44"/>
  <c r="N8"/>
  <c r="M8"/>
  <c r="D12"/>
  <c r="N10" l="1"/>
  <c r="M10"/>
  <c r="M11" l="1"/>
  <c r="N11"/>
  <c r="M12" l="1"/>
  <c r="N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<sst xmlns="http://schemas.openxmlformats.org/spreadsheetml/2006/main" count="102" uniqueCount="62">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</sst>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1321.1032003120765</c:v>
                </c:pt>
                <c:pt idx="1">
                  <c:v>1266.0763961192692</c:v>
                </c:pt>
                <c:pt idx="2">
                  <c:v>305.73</c:v>
                </c:pt>
                <c:pt idx="3">
                  <c:v>270.40598659638982</c:v>
                </c:pt>
                <c:pt idx="4">
                  <c:v>1055.9951573058377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1266.0763961192692</v>
          </cell>
        </row>
      </sheetData>
      <sheetData sheetId="1">
        <row r="4">
          <cell r="J4">
            <v>1321.1032003120765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3.6967196068096722</v>
          </cell>
        </row>
      </sheetData>
      <sheetData sheetId="4">
        <row r="47">
          <cell r="M47">
            <v>139.05000000000001</v>
          </cell>
          <cell r="O47">
            <v>1.5028779360737232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37.152028125000037</v>
          </cell>
        </row>
      </sheetData>
      <sheetData sheetId="8">
        <row r="4">
          <cell r="J4">
            <v>11.61752411392993</v>
          </cell>
        </row>
      </sheetData>
      <sheetData sheetId="9">
        <row r="4">
          <cell r="J4">
            <v>21.760548628753465</v>
          </cell>
        </row>
      </sheetData>
      <sheetData sheetId="10">
        <row r="4">
          <cell r="J4">
            <v>12.7138795271183</v>
          </cell>
        </row>
      </sheetData>
      <sheetData sheetId="11">
        <row r="4">
          <cell r="J4">
            <v>57.35373353939007</v>
          </cell>
        </row>
      </sheetData>
      <sheetData sheetId="12">
        <row r="4">
          <cell r="J4">
            <v>3.3072454071184687</v>
          </cell>
        </row>
      </sheetData>
      <sheetData sheetId="13">
        <row r="4">
          <cell r="J4">
            <v>164.87621476507849</v>
          </cell>
        </row>
      </sheetData>
      <sheetData sheetId="14">
        <row r="4">
          <cell r="J4">
            <v>6.2349017339654047</v>
          </cell>
        </row>
      </sheetData>
      <sheetData sheetId="15">
        <row r="4">
          <cell r="J4">
            <v>46.499168652014909</v>
          </cell>
        </row>
      </sheetData>
      <sheetData sheetId="16">
        <row r="4">
          <cell r="J4">
            <v>6.4548355279504577</v>
          </cell>
        </row>
      </sheetData>
      <sheetData sheetId="17">
        <row r="4">
          <cell r="J4">
            <v>11.585071727183712</v>
          </cell>
        </row>
      </sheetData>
      <sheetData sheetId="18">
        <row r="4">
          <cell r="J4">
            <v>12.845186493838241</v>
          </cell>
        </row>
      </sheetData>
      <sheetData sheetId="19">
        <row r="4">
          <cell r="J4">
            <v>8.9162000797023033</v>
          </cell>
        </row>
      </sheetData>
      <sheetData sheetId="20">
        <row r="4">
          <cell r="J4">
            <v>12.72100830248219</v>
          </cell>
        </row>
      </sheetData>
      <sheetData sheetId="21">
        <row r="4">
          <cell r="J4">
            <v>3.9906074368138551</v>
          </cell>
        </row>
      </sheetData>
      <sheetData sheetId="22">
        <row r="4">
          <cell r="J4">
            <v>25.89848904581623</v>
          </cell>
        </row>
      </sheetData>
      <sheetData sheetId="23">
        <row r="4">
          <cell r="J4">
            <v>49.4731569893721</v>
          </cell>
        </row>
      </sheetData>
      <sheetData sheetId="24">
        <row r="4">
          <cell r="J4">
            <v>41.030255135530588</v>
          </cell>
        </row>
      </sheetData>
      <sheetData sheetId="25">
        <row r="4">
          <cell r="J4">
            <v>44.198569588934511</v>
          </cell>
        </row>
      </sheetData>
      <sheetData sheetId="26">
        <row r="4">
          <cell r="J4">
            <v>4.5049126060312679</v>
          </cell>
        </row>
      </sheetData>
      <sheetData sheetId="27">
        <row r="4">
          <cell r="J4">
            <v>270.40598659638982</v>
          </cell>
        </row>
      </sheetData>
      <sheetData sheetId="28">
        <row r="4">
          <cell r="J4">
            <v>0.99502986680197569</v>
          </cell>
        </row>
      </sheetData>
      <sheetData sheetId="29">
        <row r="4">
          <cell r="J4">
            <v>12.572410405817724</v>
          </cell>
        </row>
      </sheetData>
      <sheetData sheetId="30">
        <row r="4">
          <cell r="J4">
            <v>20.683543324590978</v>
          </cell>
        </row>
      </sheetData>
      <sheetData sheetId="31">
        <row r="4">
          <cell r="J4">
            <v>4.6866670621330053</v>
          </cell>
        </row>
      </sheetData>
      <sheetData sheetId="32">
        <row r="4">
          <cell r="J4">
            <v>2.5581390187868784</v>
          </cell>
        </row>
      </sheetData>
      <sheetData sheetId="33">
        <row r="4">
          <cell r="J4">
            <v>2.5889402363094227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9" sqref="B1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95.43</f>
        <v>95.43</v>
      </c>
      <c r="J2" t="s">
        <v>6</v>
      </c>
      <c r="K2" s="9">
        <f>9.93+37.53+0.82</f>
        <v>48.28</v>
      </c>
      <c r="M2" t="s">
        <v>59</v>
      </c>
      <c r="N2" s="9">
        <f>293.42+12.31</f>
        <v>305.73</v>
      </c>
      <c r="P2" t="s">
        <v>8</v>
      </c>
      <c r="Q2" s="10">
        <f>N2+K2+H2</f>
        <v>449.44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0.10562449558029871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4255.0735748444176</v>
      </c>
      <c r="D7" s="20">
        <f>(C7*[1]Feuil1!$K$2-C4)/C4</f>
        <v>0.52552753454329548</v>
      </c>
      <c r="E7" s="31">
        <f>C7-C7/(1+D7)</f>
        <v>1465.8262630164609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1321.1032003120765</v>
      </c>
    </row>
    <row r="9" spans="2:20">
      <c r="M9" s="17" t="str">
        <f>IF(C13&gt;C7*[2]Params!F8,B13,"Others")</f>
        <v>ETH</v>
      </c>
      <c r="N9" s="18">
        <f>IF(C13&gt;C7*0.1,C13,C7)</f>
        <v>1266.0763961192692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305.73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270.40598659638982</v>
      </c>
    </row>
    <row r="12" spans="2:20">
      <c r="B12" s="7" t="s">
        <v>4</v>
      </c>
      <c r="C12" s="1">
        <f>[2]BTC!J4</f>
        <v>1321.1032003120765</v>
      </c>
      <c r="D12" s="20">
        <f>C12/$C$7</f>
        <v>0.31047716968334238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1055.9951573058377</v>
      </c>
    </row>
    <row r="13" spans="2:20">
      <c r="B13" s="7" t="s">
        <v>19</v>
      </c>
      <c r="C13" s="1">
        <f>[2]ETH!J4</f>
        <v>1266.0763961192692</v>
      </c>
      <c r="D13" s="20">
        <f t="shared" ref="D13:D50" si="0">C13/$C$7</f>
        <v>0.29754512439084252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305.73</v>
      </c>
      <c r="D14" s="20">
        <f t="shared" si="0"/>
        <v>7.1850696497340522E-2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270.40598659638982</v>
      </c>
      <c r="D15" s="20">
        <f t="shared" si="0"/>
        <v>6.354907426160708E-2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164.87621476507849</v>
      </c>
      <c r="D16" s="20">
        <f t="shared" si="0"/>
        <v>3.8748146621908182E-2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139.05000000000001</v>
      </c>
      <c r="D17" s="20">
        <f t="shared" si="0"/>
        <v>3.267863588118667E-2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95.43</v>
      </c>
      <c r="D18" s="20">
        <f>C18/$C$7</f>
        <v>2.2427344280054971E-2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2.428473480323113E-2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1.470009834137523E-2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57.35373353939007</v>
      </c>
      <c r="D21" s="20">
        <f t="shared" si="0"/>
        <v>1.347890524818649E-2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1.1346454802903217E-2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49.4731569893721</v>
      </c>
      <c r="D23" s="20">
        <f t="shared" si="0"/>
        <v>1.1626862877730858E-2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44.198569588934511</v>
      </c>
      <c r="D24" s="20">
        <f t="shared" si="0"/>
        <v>1.0387263301446107E-2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46.499168652014909</v>
      </c>
      <c r="D25" s="20">
        <f t="shared" si="0"/>
        <v>1.0927935283402263E-2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37.152028125000037</v>
      </c>
      <c r="D26" s="20">
        <f t="shared" si="0"/>
        <v>8.7312304879142918E-3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41.030255135530588</v>
      </c>
      <c r="D27" s="20">
        <f t="shared" si="0"/>
        <v>9.6426664342768309E-3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25.89848904581623</v>
      </c>
      <c r="D28" s="20">
        <f t="shared" si="0"/>
        <v>6.0864961769229063E-3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21.760548628753465</v>
      </c>
      <c r="D29" s="20">
        <f t="shared" si="0"/>
        <v>5.1140240576331552E-3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20.683543324590978</v>
      </c>
      <c r="D30" s="20">
        <f t="shared" si="0"/>
        <v>4.8609132041500013E-3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12.7138795271183</v>
      </c>
      <c r="D31" s="20">
        <f t="shared" si="0"/>
        <v>2.9879341222867504E-3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12.845186493838241</v>
      </c>
      <c r="D32" s="20">
        <f t="shared" si="0"/>
        <v>3.0187930403313677E-3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12.72100830248219</v>
      </c>
      <c r="D33" s="20">
        <f t="shared" si="0"/>
        <v>2.989609481182078E-3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12.572410405817724</v>
      </c>
      <c r="D34" s="20">
        <f t="shared" si="0"/>
        <v>2.9546869600903247E-3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11.585071727183712</v>
      </c>
      <c r="D35" s="20">
        <f t="shared" si="0"/>
        <v>2.7226489797200059E-3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11.61752411392993</v>
      </c>
      <c r="D36" s="20">
        <f t="shared" si="0"/>
        <v>2.7302757307444943E-3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2.1151220635072274E-3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8.9162000797023033</v>
      </c>
      <c r="D38" s="20">
        <f t="shared" si="0"/>
        <v>2.0954279456914713E-3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6.4548355279504577</v>
      </c>
      <c r="D39" s="20">
        <f t="shared" si="0"/>
        <v>1.516973893497593E-3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6.2349017339654047</v>
      </c>
      <c r="D40" s="20">
        <f t="shared" si="0"/>
        <v>1.4652864690344108E-3</v>
      </c>
    </row>
    <row r="41" spans="2:14">
      <c r="B41" s="22" t="s">
        <v>37</v>
      </c>
      <c r="C41" s="9">
        <f>[2]GRT!$J$4</f>
        <v>4.6866670621330053</v>
      </c>
      <c r="D41" s="20">
        <f t="shared" si="0"/>
        <v>1.1014303230477908E-3</v>
      </c>
    </row>
    <row r="42" spans="2:14">
      <c r="B42" s="22" t="s">
        <v>56</v>
      </c>
      <c r="C42" s="9">
        <f>[2]SHIB!$J$4</f>
        <v>4.5049126060312679</v>
      </c>
      <c r="D42" s="20">
        <f t="shared" si="0"/>
        <v>1.0587155607987308E-3</v>
      </c>
    </row>
    <row r="43" spans="2:14">
      <c r="B43" s="22" t="s">
        <v>23</v>
      </c>
      <c r="C43" s="9">
        <f>[2]LUNA!J4</f>
        <v>3.9906074368138551</v>
      </c>
      <c r="D43" s="20">
        <f t="shared" si="0"/>
        <v>9.3784687071122327E-4</v>
      </c>
    </row>
    <row r="44" spans="2:14">
      <c r="B44" s="22" t="s">
        <v>36</v>
      </c>
      <c r="C44" s="9">
        <f>[2]AMP!$J$4</f>
        <v>3.3072454071184687</v>
      </c>
      <c r="D44" s="20">
        <f t="shared" si="0"/>
        <v>7.7724752555880178E-4</v>
      </c>
    </row>
    <row r="45" spans="2:14">
      <c r="B45" s="7" t="s">
        <v>25</v>
      </c>
      <c r="C45" s="1">
        <f>[2]POLIS!J4</f>
        <v>3.6967196068096722</v>
      </c>
      <c r="D45" s="20">
        <f t="shared" si="0"/>
        <v>8.6877924477365563E-4</v>
      </c>
    </row>
    <row r="46" spans="2:14">
      <c r="B46" s="22" t="s">
        <v>40</v>
      </c>
      <c r="C46" s="9">
        <f>[2]SHPING!$J$4</f>
        <v>2.5889402363094227</v>
      </c>
      <c r="D46" s="20">
        <f t="shared" si="0"/>
        <v>6.0843606832440837E-4</v>
      </c>
    </row>
    <row r="47" spans="2:14">
      <c r="B47" s="22" t="s">
        <v>50</v>
      </c>
      <c r="C47" s="9">
        <f>[2]KAVA!$J$4</f>
        <v>2.5581390187868784</v>
      </c>
      <c r="D47" s="20">
        <f t="shared" si="0"/>
        <v>6.0119736446165078E-4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3.9876950895309521E-4</v>
      </c>
    </row>
    <row r="49" spans="2:4">
      <c r="B49" s="7" t="s">
        <v>28</v>
      </c>
      <c r="C49" s="1">
        <f>[2]ATLAS!O47</f>
        <v>1.5028779360737232</v>
      </c>
      <c r="D49" s="20">
        <f t="shared" si="0"/>
        <v>3.5319669792752628E-4</v>
      </c>
    </row>
    <row r="50" spans="2:4">
      <c r="B50" s="22" t="s">
        <v>43</v>
      </c>
      <c r="C50" s="9">
        <f>[2]TRX!$J$4</f>
        <v>0.99502986680197569</v>
      </c>
      <c r="D50" s="20">
        <f t="shared" si="0"/>
        <v>2.3384551390239074E-4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2023-12-08T23:10:30Z</dcterms:modified>
</cp:coreProperties>
</file>