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30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<sst xmlns="http://schemas.openxmlformats.org/spreadsheetml/2006/main" count="95" uniqueCount="60">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</sst>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936.30732585346834</c:v>
                </c:pt>
                <c:pt idx="1">
                  <c:v>884.22954364222892</c:v>
                </c:pt>
                <c:pt idx="2">
                  <c:v>775.86471413885204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936.30732585346834</v>
          </cell>
        </row>
      </sheetData>
      <sheetData sheetId="1">
        <row r="4">
          <cell r="J4">
            <v>884.22954364222892</v>
          </cell>
        </row>
      </sheetData>
      <sheetData sheetId="2">
        <row r="2">
          <cell r="Y2">
            <v>68.67</v>
          </cell>
        </row>
      </sheetData>
      <sheetData sheetId="3">
        <row r="4">
          <cell r="J4">
            <v>0.85560930573365557</v>
          </cell>
        </row>
      </sheetData>
      <sheetData sheetId="4">
        <row r="46">
          <cell r="M46">
            <v>79.390000000000015</v>
          </cell>
          <cell r="O46">
            <v>0.64062953644773657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26.19562688341556</v>
          </cell>
        </row>
      </sheetData>
      <sheetData sheetId="8">
        <row r="4">
          <cell r="J4">
            <v>7.602482752155078</v>
          </cell>
        </row>
      </sheetData>
      <sheetData sheetId="9">
        <row r="4">
          <cell r="J4">
            <v>18.867667578466907</v>
          </cell>
        </row>
      </sheetData>
      <sheetData sheetId="10">
        <row r="4">
          <cell r="J4">
            <v>11.002663390254224</v>
          </cell>
        </row>
      </sheetData>
      <sheetData sheetId="11">
        <row r="4">
          <cell r="J4">
            <v>31.792554872682761</v>
          </cell>
        </row>
      </sheetData>
      <sheetData sheetId="12">
        <row r="4">
          <cell r="J4">
            <v>1.9374174199533578</v>
          </cell>
        </row>
      </sheetData>
      <sheetData sheetId="13">
        <row r="4">
          <cell r="J4">
            <v>125.8641831139462</v>
          </cell>
        </row>
      </sheetData>
      <sheetData sheetId="14">
        <row r="4">
          <cell r="J4">
            <v>3.9187449723663015</v>
          </cell>
        </row>
      </sheetData>
      <sheetData sheetId="15">
        <row r="4">
          <cell r="J4">
            <v>28.103290821636989</v>
          </cell>
        </row>
      </sheetData>
      <sheetData sheetId="16">
        <row r="4">
          <cell r="J4">
            <v>4.2360296208891066</v>
          </cell>
        </row>
      </sheetData>
      <sheetData sheetId="17">
        <row r="4">
          <cell r="J4">
            <v>5.4730987031671194</v>
          </cell>
        </row>
      </sheetData>
      <sheetData sheetId="18">
        <row r="4">
          <cell r="J4">
            <v>7.9106086650868086</v>
          </cell>
        </row>
      </sheetData>
      <sheetData sheetId="19">
        <row r="4">
          <cell r="J4">
            <v>6.2690885858887384</v>
          </cell>
        </row>
      </sheetData>
      <sheetData sheetId="20">
        <row r="4">
          <cell r="J4">
            <v>11.053654437329252</v>
          </cell>
        </row>
      </sheetData>
      <sheetData sheetId="21">
        <row r="4">
          <cell r="J4">
            <v>1.3990926628775135</v>
          </cell>
        </row>
      </sheetData>
      <sheetData sheetId="22">
        <row r="4">
          <cell r="J4">
            <v>29.908586220846058</v>
          </cell>
        </row>
      </sheetData>
      <sheetData sheetId="23">
        <row r="4">
          <cell r="J4">
            <v>29.312582102504919</v>
          </cell>
        </row>
      </sheetData>
      <sheetData sheetId="24">
        <row r="4">
          <cell r="J4">
            <v>25.517718942988306</v>
          </cell>
        </row>
      </sheetData>
      <sheetData sheetId="25">
        <row r="4">
          <cell r="J4">
            <v>26.103930636791262</v>
          </cell>
        </row>
      </sheetData>
      <sheetData sheetId="26">
        <row r="4">
          <cell r="J4">
            <v>3.2498330409364096</v>
          </cell>
        </row>
      </sheetData>
      <sheetData sheetId="27">
        <row r="4">
          <cell r="J4">
            <v>142.89199595541999</v>
          </cell>
        </row>
      </sheetData>
      <sheetData sheetId="28">
        <row r="4">
          <cell r="J4">
            <v>0.69082555826160141</v>
          </cell>
        </row>
      </sheetData>
      <sheetData sheetId="29">
        <row r="4">
          <cell r="J4">
            <v>7.225816409834966</v>
          </cell>
        </row>
      </sheetData>
      <sheetData sheetId="30">
        <row r="4">
          <cell r="J4">
            <v>20.611067142427519</v>
          </cell>
        </row>
      </sheetData>
      <sheetData sheetId="31">
        <row r="4">
          <cell r="J4">
            <v>4.2294006364535948</v>
          </cell>
        </row>
      </sheetData>
      <sheetData sheetId="32">
        <row r="4">
          <cell r="J4">
            <v>2.7973615337792967</v>
          </cell>
        </row>
      </sheetData>
      <sheetData sheetId="33">
        <row r="4">
          <cell r="J4">
            <v>1.7246332473550059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1.4135916423431906E-2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2622.8225245122608</v>
      </c>
      <c r="D7" s="20">
        <f>(C7*[1]Feuil1!$K$2-C4)/C4</f>
        <v>3.6065574302825275E-2</v>
      </c>
      <c r="E7" s="32">
        <f>C7-C7/(1+D7)</f>
        <v>91.300785381826245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936.30732585346834</v>
      </c>
    </row>
    <row r="9" spans="2:20">
      <c r="M9" s="17" t="str">
        <f>IF(C13&gt;C7*[2]Params!F8,B13,"Others")</f>
        <v>BTC</v>
      </c>
      <c r="N9" s="18">
        <f>IF(C13&gt;C7*0.1,C13,C7)</f>
        <v>884.22954364222892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775.86471413885204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936.30732585346834</v>
      </c>
      <c r="D12" s="30">
        <f>C12/$C$7</f>
        <v>0.35698462900290356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884.22954364222892</v>
      </c>
      <c r="D13" s="30">
        <f t="shared" ref="D13:D50" si="0">C13/$C$7</f>
        <v>0.33712900334598889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142.89199595541999</v>
      </c>
      <c r="D14" s="30">
        <f t="shared" si="0"/>
        <v>5.4480238224274107E-2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125.8641831139462</v>
      </c>
      <c r="D15" s="30">
        <f t="shared" si="0"/>
        <v>4.7988067029945861E-2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3.026891802935212E-2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68.67</v>
      </c>
      <c r="D17" s="30">
        <f t="shared" si="0"/>
        <v>2.6181718114064868E-2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31.792554872682761</v>
      </c>
      <c r="D18" s="30">
        <f>C18/$C$7</f>
        <v>1.2121504438656174E-2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29.908586220846058</v>
      </c>
      <c r="D19" s="30">
        <f>C19/$C$7</f>
        <v>1.1403206256362255E-2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29.312582102504919</v>
      </c>
      <c r="D20" s="30">
        <f t="shared" si="0"/>
        <v>1.1175968571474685E-2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28.103290821636989</v>
      </c>
      <c r="D21" s="30">
        <f t="shared" si="0"/>
        <v>1.0714903718795486E-2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26.19562688341556</v>
      </c>
      <c r="D22" s="30">
        <f t="shared" si="0"/>
        <v>9.9875712666784005E-3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26.103930636791262</v>
      </c>
      <c r="D23" s="30">
        <f t="shared" si="0"/>
        <v>9.952610362626629E-3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25.517718942988306</v>
      </c>
      <c r="D24" s="30">
        <f t="shared" si="0"/>
        <v>9.7291062222113461E-3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8.6420893731198045E-3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20.611067142427519</v>
      </c>
      <c r="D26" s="30">
        <f t="shared" si="0"/>
        <v>7.8583537200102201E-3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18.867667578466907</v>
      </c>
      <c r="D27" s="30">
        <f t="shared" si="0"/>
        <v>7.19365012391585E-3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6.2169665875628621E-3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5.0556222832750857E-3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11.053654437329252</v>
      </c>
      <c r="D30" s="30">
        <f t="shared" si="0"/>
        <v>4.2144118917786045E-3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11.002663390254224</v>
      </c>
      <c r="D31" s="30">
        <f t="shared" si="0"/>
        <v>4.1949706041586919E-3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7.9106086650868086</v>
      </c>
      <c r="D32" s="30">
        <f t="shared" si="0"/>
        <v>3.0160670770348302E-3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7.602482752155078</v>
      </c>
      <c r="D33" s="30">
        <f t="shared" si="0"/>
        <v>2.8985883265467355E-3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7.225816409834966</v>
      </c>
      <c r="D34" s="30">
        <f t="shared" si="0"/>
        <v>2.7549772591565938E-3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6.2690885858887384</v>
      </c>
      <c r="D35" s="30">
        <f t="shared" si="0"/>
        <v>2.3902069344377526E-3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5.4730987031671194</v>
      </c>
      <c r="D36" s="30">
        <f t="shared" si="0"/>
        <v>2.0867209473827801E-3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2.0588507035961888E-3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4.2360296208891066</v>
      </c>
      <c r="D38" s="30">
        <f t="shared" si="0"/>
        <v>1.6150652898929321E-3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4.2294006364535948</v>
      </c>
      <c r="D39" s="30">
        <f t="shared" si="0"/>
        <v>1.6125378659541949E-3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7.51</v>
      </c>
      <c r="D40" s="30">
        <f t="shared" si="0"/>
        <v>2.8633275525939586E-3</v>
      </c>
    </row>
    <row r="41" spans="2:14">
      <c r="B41" s="22" t="s">
        <v>51</v>
      </c>
      <c r="C41" s="9">
        <f>[2]DOGE!$J$4</f>
        <v>3.9187449723663015</v>
      </c>
      <c r="D41" s="30">
        <f t="shared" si="0"/>
        <v>1.4940946006611827E-3</v>
      </c>
    </row>
    <row r="42" spans="2:14">
      <c r="B42" s="22" t="s">
        <v>56</v>
      </c>
      <c r="C42" s="9">
        <f>[2]SHIB!$J$4</f>
        <v>3.2498330409364096</v>
      </c>
      <c r="D42" s="30">
        <f t="shared" si="0"/>
        <v>1.2390594523892719E-3</v>
      </c>
    </row>
    <row r="43" spans="2:14">
      <c r="B43" s="22" t="s">
        <v>50</v>
      </c>
      <c r="C43" s="9">
        <f>[2]KAVA!$J$4</f>
        <v>2.7973615337792967</v>
      </c>
      <c r="D43" s="30">
        <f t="shared" si="0"/>
        <v>1.0665462522285961E-3</v>
      </c>
    </row>
    <row r="44" spans="2:14">
      <c r="B44" s="22" t="s">
        <v>36</v>
      </c>
      <c r="C44" s="9">
        <f>[2]AMP!$J$4</f>
        <v>1.9374174199533578</v>
      </c>
      <c r="D44" s="30">
        <f t="shared" si="0"/>
        <v>7.3867652189453395E-4</v>
      </c>
    </row>
    <row r="45" spans="2:14">
      <c r="B45" s="22" t="s">
        <v>40</v>
      </c>
      <c r="C45" s="9">
        <f>[2]SHPING!$J$4</f>
        <v>1.7246332473550059</v>
      </c>
      <c r="D45" s="30">
        <f t="shared" si="0"/>
        <v>6.5754858791893217E-4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6.4693420318842772E-4</v>
      </c>
    </row>
    <row r="47" spans="2:14">
      <c r="B47" s="22" t="s">
        <v>23</v>
      </c>
      <c r="C47" s="9">
        <f>[2]LUNA!J4</f>
        <v>1.3990926628775135</v>
      </c>
      <c r="D47" s="30">
        <f t="shared" si="0"/>
        <v>5.3343016914104329E-4</v>
      </c>
    </row>
    <row r="48" spans="2:14">
      <c r="B48" s="7" t="s">
        <v>25</v>
      </c>
      <c r="C48" s="1">
        <f>[2]POLIS!J4</f>
        <v>0.85560930573365557</v>
      </c>
      <c r="D48" s="30">
        <f t="shared" si="0"/>
        <v>3.2621700390984875E-4</v>
      </c>
    </row>
    <row r="49" spans="2:4">
      <c r="B49" s="22" t="s">
        <v>43</v>
      </c>
      <c r="C49" s="9">
        <f>[2]TRX!$J$4</f>
        <v>0.69082555826160141</v>
      </c>
      <c r="D49" s="30">
        <f t="shared" si="0"/>
        <v>2.6339012716465333E-4</v>
      </c>
    </row>
    <row r="50" spans="2:4">
      <c r="B50" s="7" t="s">
        <v>28</v>
      </c>
      <c r="C50" s="1">
        <f>[2]ATLAS!O46</f>
        <v>0.64062953644773657</v>
      </c>
      <c r="D50" s="30">
        <f t="shared" si="0"/>
        <v>2.4425195775183754E-4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2023-07-02T08:15:56Z</dcterms:modified>
</cp:coreProperties>
</file>