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32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2323456"/>
        <axId val="72325376"/>
      </lineChart>
      <dateAx>
        <axId val="723234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2325376"/>
        <crosses val="autoZero"/>
        <lblOffset val="100"/>
      </dateAx>
      <valAx>
        <axId val="723253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23234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2380.364449721357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0.00676126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0.1848973903129685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0.57045223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1.325722411135771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0.58548901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9.647911410668138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0.02730851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34.52011462427625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0.01631704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0.003324273534207372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297.5731046542624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0.00244038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0.07826128138970734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0.28136143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7.023479762159131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0.07466749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52.53313147735934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0.00294987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0.1625586273383387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45248.3735470567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0.00035192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12.50779829172503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0.00230458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0.7507355757857569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3.795382992035427</v>
      </c>
      <c r="M3" t="inlineStr">
        <is>
          <t>Objectif :</t>
        </is>
      </c>
      <c r="N3" s="1">
        <f>(INDEX(N5:N16,MATCH(MAX(O6:O7),O5:O16,0))/0.85)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6">
        <f>(T5/R5)</f>
        <v/>
      </c>
      <c r="T5" s="56">
        <f>(D5)+(B7+B8)*2.1792</f>
        <v/>
      </c>
    </row>
    <row r="6">
      <c r="B6" s="2" t="n">
        <v>0.01855836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(D7)-B7*2.1792</f>
        <v/>
      </c>
    </row>
    <row r="8">
      <c r="B8" s="1" t="n">
        <v>-1.19</v>
      </c>
      <c r="C8" s="57">
        <f>D8/B8</f>
        <v/>
      </c>
      <c r="D8" s="56" t="n">
        <v>-4.34436789</v>
      </c>
      <c r="N8" s="1">
        <f>3*($B$10+$N$6+$N$7)/5-$N$6-$N$7</f>
        <v/>
      </c>
      <c r="O8" s="56">
        <f>($C$5*[1]Params!K10)</f>
        <v/>
      </c>
      <c r="P8" s="56">
        <f>(O8*N8)</f>
        <v/>
      </c>
      <c r="R8" s="1">
        <f>(B8)-B8</f>
        <v/>
      </c>
      <c r="S8" s="56" t="n">
        <v>0</v>
      </c>
      <c r="T8" s="56">
        <f>(D8)-B8*2.1792</f>
        <v/>
      </c>
    </row>
    <row r="9">
      <c r="F9" t="inlineStr">
        <is>
          <t>Moy</t>
        </is>
      </c>
      <c r="G9" s="56">
        <f>(D10/B10)</f>
        <v/>
      </c>
      <c r="N9" s="1">
        <f>3*($B$10+$N$6+$N$7)/5-$N$6-$N$7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B10" s="1">
        <f>(SUM(B5:B9))</f>
        <v/>
      </c>
      <c r="D10" s="56">
        <f>(SUM(D5:D9))</f>
        <v/>
      </c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1" sqref="R1:T104857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14.06097852112844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0.00240002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66.72007391409464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0.00120979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0.6803516857490257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0.05660327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0.0001178904687909744</v>
      </c>
      <c r="M3" t="inlineStr">
        <is>
          <t>Objectif :</t>
        </is>
      </c>
      <c r="N3" s="67">
        <f>400000*1.01-B39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4892.2293614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0.8294282251557367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0.3224423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63"/>
    <col width="9.140625" customWidth="1" style="14" min="264" max="16384"/>
  </cols>
  <sheetData>
    <row r="1"/>
    <row r="2"/>
    <row r="3">
      <c r="I3" t="inlineStr">
        <is>
          <t>Actual Price :</t>
        </is>
      </c>
      <c r="J3" s="76" t="n">
        <v>0.02194436425995375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0.05774322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1.097449778990578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0.33983802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3.202103864860306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0.10109507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4"/>
    <col width="9.140625" customWidth="1" style="14" min="28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0.657029174867041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0.07540105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9.397663835051843e-06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260.45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abSelected="1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0.004159668405802693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U35" sqref="U3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95.77510424782533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0.06352323999999999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0.1041184028776741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0.25221768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6.122454159342415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0.00263014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0.5595516518425648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0.82218029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47"/>
    <col width="9.140625" customWidth="1" style="14" min="24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14.89230012211696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0.00098748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47"/>
    <col width="9.140625" customWidth="1" style="14" min="248" max="16384"/>
  </cols>
  <sheetData>
    <row r="1"/>
    <row r="2"/>
    <row r="3">
      <c r="I3" t="inlineStr">
        <is>
          <t>Actual Price :</t>
        </is>
      </c>
      <c r="J3" s="76" t="n">
        <v>2.48169354743542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0.00022177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0.3960631173743416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0.005258939075057803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54"/>
    <col width="9.140625" customWidth="1" style="14" min="25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7.33464745935423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1.364e-05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0.5083821746865128</v>
      </c>
      <c r="M3" t="inlineStr">
        <is>
          <t>Objectif :</t>
        </is>
      </c>
      <c r="N3" s="24">
        <f>(INDEX(N5:N21,MATCH(MAX(O6:O7),O5:O21,0))/0.85)</f>
        <v/>
      </c>
      <c r="O3" s="57">
        <f>(MAX(O6:O7)*0.75)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0.74293442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2024-01-10T12:31:31Z</dcterms:modified>
  <cp:lastModifiedBy>Tiko</cp:lastModifiedBy>
</cp:coreProperties>
</file>