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6" l="1"/>
  <c r="C43" l="1"/>
  <c r="C16" l="1"/>
  <c r="C15" l="1"/>
  <c r="C13"/>
  <c r="C12" l="1"/>
  <c r="C28" l="1"/>
  <c r="C18" l="1"/>
  <c r="C34" l="1"/>
  <c r="C25" l="1"/>
  <c r="C7" l="1"/>
  <c r="D46" l="1"/>
  <c r="D12"/>
  <c r="D28"/>
  <c r="D14"/>
  <c r="D44"/>
  <c r="D19"/>
  <c r="M9"/>
  <c r="D27"/>
  <c r="D35"/>
  <c r="M8"/>
  <c r="D42"/>
  <c r="D38"/>
  <c r="D31"/>
  <c r="D43"/>
  <c r="D48"/>
  <c r="D23"/>
  <c r="D49"/>
  <c r="D41"/>
  <c r="D50"/>
  <c r="D15"/>
  <c r="D47"/>
  <c r="D34"/>
  <c r="D16"/>
  <c r="D13"/>
  <c r="D20"/>
  <c r="Q3"/>
  <c r="D39"/>
  <c r="D26"/>
  <c r="D21"/>
  <c r="D37"/>
  <c r="D36"/>
  <c r="D7"/>
  <c r="E7" s="1"/>
  <c r="N8"/>
  <c r="D18"/>
  <c r="N9"/>
  <c r="D30"/>
  <c r="D40"/>
  <c r="D17"/>
  <c r="D29"/>
  <c r="D33"/>
  <c r="D45"/>
  <c r="D24"/>
  <c r="D51"/>
  <c r="D22"/>
  <c r="D32"/>
  <c r="D25"/>
  <c r="M10" l="1"/>
  <c r="N10"/>
  <c r="N11" l="1"/>
  <c r="M11"/>
  <c r="N12" l="1"/>
  <c r="M12"/>
  <c r="N13" l="1"/>
  <c r="M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N34" l="1"/>
  <c r="M34"/>
  <c r="N35" l="1"/>
  <c r="M35"/>
  <c r="N36" l="1"/>
  <c r="M36"/>
  <c r="N37" l="1"/>
  <c r="M37"/>
  <c r="N38" l="1"/>
  <c r="M38"/>
  <c r="N39" l="1"/>
  <c r="M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<sst xmlns="http://schemas.openxmlformats.org/spreadsheetml/2006/main" count="103" uniqueCount="63">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</sst>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1255.9018841243374</c:v>
                </c:pt>
                <c:pt idx="1">
                  <c:v>1226.1685874453651</c:v>
                </c:pt>
                <c:pt idx="2">
                  <c:v>352.9</c:v>
                </c:pt>
                <c:pt idx="3">
                  <c:v>277.97901277101772</c:v>
                </c:pt>
                <c:pt idx="4">
                  <c:v>1069.7529420777321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1255.9018841243374</v>
          </cell>
        </row>
      </sheetData>
      <sheetData sheetId="1">
        <row r="4">
          <cell r="J4">
            <v>1226.1685874453651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3.2175630262988646</v>
          </cell>
        </row>
      </sheetData>
      <sheetData sheetId="4">
        <row r="47">
          <cell r="M47">
            <v>117.75</v>
          </cell>
          <cell r="O47">
            <v>1.7319088928370938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43.671784637215545</v>
          </cell>
        </row>
      </sheetData>
      <sheetData sheetId="8">
        <row r="4">
          <cell r="J4">
            <v>12.582877214218858</v>
          </cell>
        </row>
      </sheetData>
      <sheetData sheetId="9">
        <row r="4">
          <cell r="J4">
            <v>23.35039927842919</v>
          </cell>
        </row>
      </sheetData>
      <sheetData sheetId="10">
        <row r="4">
          <cell r="J4">
            <v>14.315571011011713</v>
          </cell>
        </row>
      </sheetData>
      <sheetData sheetId="11">
        <row r="4">
          <cell r="J4">
            <v>57.634391526590299</v>
          </cell>
        </row>
      </sheetData>
      <sheetData sheetId="12">
        <row r="4">
          <cell r="J4">
            <v>3.7607674645513862</v>
          </cell>
        </row>
      </sheetData>
      <sheetData sheetId="13">
        <row r="4">
          <cell r="J4">
            <v>173.04461276440307</v>
          </cell>
        </row>
      </sheetData>
      <sheetData sheetId="14">
        <row r="4">
          <cell r="J4">
            <v>5.840793977944335</v>
          </cell>
        </row>
      </sheetData>
      <sheetData sheetId="15">
        <row r="4">
          <cell r="J4">
            <v>40.812046403339693</v>
          </cell>
        </row>
      </sheetData>
      <sheetData sheetId="16">
        <row r="4">
          <cell r="J4">
            <v>6.1118027906181043</v>
          </cell>
        </row>
      </sheetData>
      <sheetData sheetId="17">
        <row r="4">
          <cell r="J4">
            <v>9.5773664438906287</v>
          </cell>
        </row>
      </sheetData>
      <sheetData sheetId="18">
        <row r="4">
          <cell r="J4">
            <v>12.197494803704</v>
          </cell>
        </row>
      </sheetData>
      <sheetData sheetId="19">
        <row r="4">
          <cell r="J4">
            <v>7.9123242603155619</v>
          </cell>
        </row>
      </sheetData>
      <sheetData sheetId="20">
        <row r="4">
          <cell r="J4">
            <v>11.805122153937404</v>
          </cell>
        </row>
      </sheetData>
      <sheetData sheetId="21">
        <row r="4">
          <cell r="J4">
            <v>4.0167155787195279</v>
          </cell>
        </row>
      </sheetData>
      <sheetData sheetId="22">
        <row r="4">
          <cell r="J4">
            <v>21.321744378735641</v>
          </cell>
        </row>
      </sheetData>
      <sheetData sheetId="23">
        <row r="4">
          <cell r="J4">
            <v>48.236403803821602</v>
          </cell>
        </row>
      </sheetData>
      <sheetData sheetId="24">
        <row r="4">
          <cell r="J4">
            <v>41.029501551392194</v>
          </cell>
        </row>
      </sheetData>
      <sheetData sheetId="25">
        <row r="4">
          <cell r="J4">
            <v>46.54537273484393</v>
          </cell>
        </row>
      </sheetData>
      <sheetData sheetId="26">
        <row r="4">
          <cell r="J4">
            <v>2.2851013818856662</v>
          </cell>
        </row>
      </sheetData>
      <sheetData sheetId="27">
        <row r="4">
          <cell r="J4">
            <v>4.7749640841690617</v>
          </cell>
        </row>
      </sheetData>
      <sheetData sheetId="28">
        <row r="4">
          <cell r="J4">
            <v>277.97901277101772</v>
          </cell>
        </row>
      </sheetData>
      <sheetData sheetId="29">
        <row r="4">
          <cell r="J4">
            <v>0.95666185216321475</v>
          </cell>
        </row>
      </sheetData>
      <sheetData sheetId="30">
        <row r="4">
          <cell r="J4">
            <v>12.626359486011861</v>
          </cell>
        </row>
      </sheetData>
      <sheetData sheetId="31">
        <row r="4">
          <cell r="J4">
            <v>19.182182373187118</v>
          </cell>
        </row>
      </sheetData>
      <sheetData sheetId="32">
        <row r="4">
          <cell r="J4">
            <v>4.3967979499183576</v>
          </cell>
        </row>
      </sheetData>
      <sheetData sheetId="33">
        <row r="4">
          <cell r="J4">
            <v>2.3746475057834946</v>
          </cell>
        </row>
      </sheetData>
      <sheetData sheetId="34">
        <row r="4">
          <cell r="J4">
            <v>3.632869147794386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352.9</f>
        <v>352.9</v>
      </c>
      <c r="P2" t="s">
        <v>8</v>
      </c>
      <c r="Q2" s="10">
        <f>N2+K2+H2</f>
        <v>451.21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0.10789991199926459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4181.7457645662889</v>
      </c>
      <c r="D7" s="20">
        <f>(C7*[1]Feuil1!$K$2-C4)/C4</f>
        <v>0.49923807287843058</v>
      </c>
      <c r="E7" s="31">
        <f>C7-C7/(1+D7)</f>
        <v>1392.4984527383317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1255.9018841243374</v>
      </c>
    </row>
    <row r="9" spans="2:20">
      <c r="M9" s="17" t="str">
        <f>IF(C13&gt;C7*[2]Params!F8,B13,"Others")</f>
        <v>BTC</v>
      </c>
      <c r="N9" s="18">
        <f>IF(C13&gt;C7*0.1,C13,C7)</f>
        <v>1226.1685874453651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277.97901277101772</v>
      </c>
    </row>
    <row r="12" spans="2:20">
      <c r="B12" s="7" t="s">
        <v>19</v>
      </c>
      <c r="C12" s="1">
        <f>[2]ETH!J4</f>
        <v>1255.9018841243374</v>
      </c>
      <c r="D12" s="20">
        <f>C12/$C$7</f>
        <v>0.30032956445275283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1069.7529420777321</v>
      </c>
    </row>
    <row r="13" spans="2:20">
      <c r="B13" s="7" t="s">
        <v>4</v>
      </c>
      <c r="C13" s="1">
        <f>[2]BTC!J4</f>
        <v>1226.1685874453651</v>
      </c>
      <c r="D13" s="20">
        <f t="shared" ref="D13:D51" si="0">C13/$C$7</f>
        <v>0.29321930516082856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</v>
      </c>
      <c r="D14" s="20">
        <f t="shared" si="0"/>
        <v>8.4390591840917697E-2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277.97901277101772</v>
      </c>
      <c r="D15" s="20">
        <f t="shared" si="0"/>
        <v>6.6474393332672729E-2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173.04461276440307</v>
      </c>
      <c r="D16" s="20">
        <f t="shared" si="0"/>
        <v>4.1380950088043059E-2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3.3478840628303988E-2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2.8158096314162818E-2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1.4957867723574389E-2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57.634391526590299</v>
      </c>
      <c r="D20" s="20">
        <f t="shared" si="0"/>
        <v>1.3782375775914218E-2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1.1956728795822854E-2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1.1552591362524041E-2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48.236403803821602</v>
      </c>
      <c r="D23" s="20">
        <f t="shared" si="0"/>
        <v>1.1534991967361855E-2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46.54537273484393</v>
      </c>
      <c r="D24" s="20">
        <f t="shared" si="0"/>
        <v>1.1130607969820327E-2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43.671784637215545</v>
      </c>
      <c r="D25" s="20">
        <f t="shared" si="0"/>
        <v>1.0443433698735384E-2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40.812046403339693</v>
      </c>
      <c r="D26" s="20">
        <f t="shared" si="0"/>
        <v>9.7595714089454035E-3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41.029501551392194</v>
      </c>
      <c r="D27" s="20">
        <f t="shared" si="0"/>
        <v>9.8115724535557895E-3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23.35039927842919</v>
      </c>
      <c r="D28" s="20">
        <f t="shared" si="0"/>
        <v>5.5838878289271093E-3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21.321744378735641</v>
      </c>
      <c r="D29" s="20">
        <f t="shared" si="0"/>
        <v>5.0987662998080501E-3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19.182182373187118</v>
      </c>
      <c r="D30" s="20">
        <f t="shared" si="0"/>
        <v>4.5871230469642392E-3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14.315571011011713</v>
      </c>
      <c r="D31" s="20">
        <f t="shared" si="0"/>
        <v>3.4233480027202122E-3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12.582877214218858</v>
      </c>
      <c r="D32" s="20">
        <f t="shared" si="0"/>
        <v>3.0090010064310773E-3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12.626359486011861</v>
      </c>
      <c r="D33" s="20">
        <f t="shared" si="0"/>
        <v>3.019399121056181E-3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9.5773664438906287</v>
      </c>
      <c r="D34" s="20">
        <f t="shared" si="0"/>
        <v>2.2902794629562919E-3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12.197494803704</v>
      </c>
      <c r="D35" s="20">
        <f t="shared" si="0"/>
        <v>2.9168427471269447E-3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11.805122153937404</v>
      </c>
      <c r="D36" s="20">
        <f t="shared" si="0"/>
        <v>2.8230128799237933E-3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2.5109130471227992E-3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7.9123242603155619</v>
      </c>
      <c r="D38" s="20">
        <f t="shared" si="0"/>
        <v>1.8921103065040567E-3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6.1118027906181043</v>
      </c>
      <c r="D39" s="20">
        <f t="shared" si="0"/>
        <v>1.4615433684194792E-3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5.840793977944335</v>
      </c>
      <c r="D40" s="20">
        <f t="shared" si="0"/>
        <v>1.3967357909311147E-3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4.3967979499183576</v>
      </c>
      <c r="D41" s="20">
        <f t="shared" si="0"/>
        <v>1.0514264131440743E-3</v>
      </c>
    </row>
    <row r="42" spans="2:14">
      <c r="B42" s="22" t="s">
        <v>56</v>
      </c>
      <c r="C42" s="9">
        <f>[2]SHIB!$J$4</f>
        <v>4.7749640841690617</v>
      </c>
      <c r="D42" s="20">
        <f t="shared" si="0"/>
        <v>1.1418590112840825E-3</v>
      </c>
    </row>
    <row r="43" spans="2:14">
      <c r="B43" s="22" t="s">
        <v>23</v>
      </c>
      <c r="C43" s="9">
        <f>[2]LUNA!J4</f>
        <v>4.0167155787195279</v>
      </c>
      <c r="D43" s="20">
        <f t="shared" si="0"/>
        <v>9.6053557649412066E-4</v>
      </c>
    </row>
    <row r="44" spans="2:14">
      <c r="B44" s="22" t="s">
        <v>36</v>
      </c>
      <c r="C44" s="9">
        <f>[2]AMP!$J$4</f>
        <v>3.7607674645513862</v>
      </c>
      <c r="D44" s="20">
        <f t="shared" si="0"/>
        <v>8.9932953275590518E-4</v>
      </c>
    </row>
    <row r="45" spans="2:14">
      <c r="B45" s="7" t="s">
        <v>25</v>
      </c>
      <c r="C45" s="1">
        <f>[2]POLIS!J4</f>
        <v>3.2175630262988646</v>
      </c>
      <c r="D45" s="20">
        <f t="shared" si="0"/>
        <v>7.6943056977845118E-4</v>
      </c>
    </row>
    <row r="46" spans="2:14">
      <c r="B46" s="22" t="s">
        <v>40</v>
      </c>
      <c r="C46" s="9">
        <f>[2]SHPING!$J$4</f>
        <v>3.632869147794386</v>
      </c>
      <c r="D46" s="20">
        <f t="shared" si="0"/>
        <v>8.6874462301779129E-4</v>
      </c>
    </row>
    <row r="47" spans="2:14">
      <c r="B47" s="22" t="s">
        <v>50</v>
      </c>
      <c r="C47" s="9">
        <f>[2]KAVA!$J$4</f>
        <v>2.3746475057834946</v>
      </c>
      <c r="D47" s="20">
        <f t="shared" si="0"/>
        <v>5.6786032424660851E-4</v>
      </c>
    </row>
    <row r="48" spans="2:14">
      <c r="B48" s="22" t="s">
        <v>62</v>
      </c>
      <c r="C48" s="10">
        <f>[2]SEI!$J$4</f>
        <v>2.2851013818856662</v>
      </c>
      <c r="D48" s="20">
        <f t="shared" si="0"/>
        <v>5.4644674988333882E-4</v>
      </c>
    </row>
    <row r="49" spans="2:4">
      <c r="B49" s="7" t="s">
        <v>28</v>
      </c>
      <c r="C49" s="1">
        <f>[2]ATLAS!O47</f>
        <v>1.7319088928370938</v>
      </c>
      <c r="D49" s="20">
        <f t="shared" si="0"/>
        <v>4.1415929861453912E-4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4.0576201795375843E-4</v>
      </c>
    </row>
    <row r="51" spans="2:4">
      <c r="B51" s="22" t="s">
        <v>43</v>
      </c>
      <c r="C51" s="9">
        <f>[2]TRX!$J$4</f>
        <v>0.95666185216321475</v>
      </c>
      <c r="D51" s="20">
        <f t="shared" si="0"/>
        <v>2.2877092631250269E-4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2023-12-16T21:17:18Z</dcterms:modified>
</cp:coreProperties>
</file>