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<sst xmlns="http://schemas.openxmlformats.org/spreadsheetml/2006/main" count="107" uniqueCount="67">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</sst>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1233.8576945379273</c:v>
                </c:pt>
                <c:pt idx="1">
                  <c:v>1257.2573183687655</c:v>
                </c:pt>
                <c:pt idx="2">
                  <c:v>599.86</c:v>
                </c:pt>
                <c:pt idx="3">
                  <c:v>242.17777332106181</c:v>
                </c:pt>
                <c:pt idx="4">
                  <c:v>1080.4646265481897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1257.2573183687655</v>
          </cell>
        </row>
      </sheetData>
      <sheetData sheetId="1">
        <row r="4">
          <cell r="J4">
            <v>1233.8576945379273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2.9951346462104076</v>
          </cell>
        </row>
      </sheetData>
      <sheetData sheetId="4">
        <row r="47">
          <cell r="M47">
            <v>112.44999999999999</v>
          </cell>
          <cell r="O47">
            <v>2.0917926219011065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3.6051062027147842</v>
          </cell>
        </row>
      </sheetData>
      <sheetData sheetId="8">
        <row r="4">
          <cell r="J4">
            <v>43.597928923466938</v>
          </cell>
        </row>
      </sheetData>
      <sheetData sheetId="9">
        <row r="4">
          <cell r="J4">
            <v>11.702150576777159</v>
          </cell>
        </row>
      </sheetData>
      <sheetData sheetId="10">
        <row r="4">
          <cell r="J4">
            <v>23.398876697392115</v>
          </cell>
        </row>
      </sheetData>
      <sheetData sheetId="11">
        <row r="4">
          <cell r="J4">
            <v>14.213726481022567</v>
          </cell>
        </row>
      </sheetData>
      <sheetData sheetId="12">
        <row r="4">
          <cell r="J4">
            <v>59.992924971683856</v>
          </cell>
        </row>
      </sheetData>
      <sheetData sheetId="13">
        <row r="4">
          <cell r="J4">
            <v>3.6420698698193865</v>
          </cell>
        </row>
      </sheetData>
      <sheetData sheetId="14">
        <row r="4">
          <cell r="J4">
            <v>211.61870835045343</v>
          </cell>
        </row>
      </sheetData>
      <sheetData sheetId="15">
        <row r="4">
          <cell r="J4">
            <v>5.5859809480633817</v>
          </cell>
        </row>
      </sheetData>
      <sheetData sheetId="16">
        <row r="4">
          <cell r="J4">
            <v>38.321067821896804</v>
          </cell>
        </row>
      </sheetData>
      <sheetData sheetId="17">
        <row r="4">
          <cell r="J4">
            <v>5.2809785284340185</v>
          </cell>
        </row>
      </sheetData>
      <sheetData sheetId="18">
        <row r="4">
          <cell r="J4">
            <v>5.1941891149414321</v>
          </cell>
        </row>
      </sheetData>
      <sheetData sheetId="19">
        <row r="4">
          <cell r="J4">
            <v>13.344944826603315</v>
          </cell>
        </row>
      </sheetData>
      <sheetData sheetId="20">
        <row r="4">
          <cell r="J4">
            <v>2.6276688075420891</v>
          </cell>
        </row>
      </sheetData>
      <sheetData sheetId="21">
        <row r="4">
          <cell r="J4">
            <v>13.655167239048328</v>
          </cell>
        </row>
      </sheetData>
      <sheetData sheetId="22">
        <row r="4">
          <cell r="J4">
            <v>8.2862207973138844</v>
          </cell>
        </row>
      </sheetData>
      <sheetData sheetId="23">
        <row r="4">
          <cell r="J4">
            <v>11.879609405309234</v>
          </cell>
        </row>
      </sheetData>
      <sheetData sheetId="24">
        <row r="4">
          <cell r="J4">
            <v>3.7133569951135108</v>
          </cell>
        </row>
      </sheetData>
      <sheetData sheetId="25">
        <row r="4">
          <cell r="J4">
            <v>18.687082387691323</v>
          </cell>
        </row>
      </sheetData>
      <sheetData sheetId="26">
        <row r="4">
          <cell r="J4">
            <v>57.865337552289951</v>
          </cell>
        </row>
      </sheetData>
      <sheetData sheetId="27">
        <row r="4">
          <cell r="J4">
            <v>1.8886508900857446</v>
          </cell>
        </row>
      </sheetData>
      <sheetData sheetId="28">
        <row r="4">
          <cell r="J4">
            <v>43.722048556060791</v>
          </cell>
        </row>
      </sheetData>
      <sheetData sheetId="29">
        <row r="4">
          <cell r="J4">
            <v>42.770989087023267</v>
          </cell>
        </row>
      </sheetData>
      <sheetData sheetId="30">
        <row r="4">
          <cell r="J4">
            <v>2.8419689070991114</v>
          </cell>
        </row>
      </sheetData>
      <sheetData sheetId="31">
        <row r="4">
          <cell r="J4">
            <v>4.611601634359686</v>
          </cell>
        </row>
      </sheetData>
      <sheetData sheetId="32">
        <row r="4">
          <cell r="J4">
            <v>2.8390492002187653</v>
          </cell>
        </row>
      </sheetData>
      <sheetData sheetId="33">
        <row r="4">
          <cell r="J4">
            <v>242.17777332106181</v>
          </cell>
        </row>
      </sheetData>
      <sheetData sheetId="34">
        <row r="4">
          <cell r="J4">
            <v>0.9636491065430709</v>
          </cell>
        </row>
      </sheetData>
      <sheetData sheetId="35">
        <row r="4">
          <cell r="J4">
            <v>12.100371226424222</v>
          </cell>
        </row>
      </sheetData>
      <sheetData sheetId="36">
        <row r="4">
          <cell r="J4">
            <v>19.232533534574308</v>
          </cell>
        </row>
      </sheetData>
      <sheetData sheetId="37">
        <row r="4">
          <cell r="J4">
            <v>9.7739167523248582</v>
          </cell>
        </row>
      </sheetData>
      <sheetData sheetId="38">
        <row r="4">
          <cell r="J4">
            <v>8.2930302877868716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0.15334133811438197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4413.6174127759459</v>
      </c>
      <c r="D7" s="20">
        <f>(C7*[1]Feuil1!$K$2-C4)/C4</f>
        <v>0.54833918489826938</v>
      </c>
      <c r="E7" s="31">
        <f>C7-C7/(1+D7)</f>
        <v>1563.0679622264956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1233.8576945379273</v>
      </c>
    </row>
    <row r="9" spans="2:20">
      <c r="M9" s="17" t="str">
        <f>IF(C13&gt;C7*Params!F8,B13,"Others")</f>
        <v>ETH</v>
      </c>
      <c r="N9" s="18">
        <f>IF(C13&gt;C7*0.1,C13,C7)</f>
        <v>1257.2573183687655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242.17777332106181</v>
      </c>
    </row>
    <row r="12" spans="2:20">
      <c r="B12" s="7" t="s">
        <v>4</v>
      </c>
      <c r="C12" s="1">
        <f>[2]BTC!J4</f>
        <v>1233.8576945379273</v>
      </c>
      <c r="D12" s="20">
        <f>C12/$C$7</f>
        <v>0.27955701166266067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1080.4646265481897</v>
      </c>
    </row>
    <row r="13" spans="2:20">
      <c r="B13" s="7" t="s">
        <v>19</v>
      </c>
      <c r="C13" s="1">
        <f>[2]ETH!J4</f>
        <v>1257.2573183687655</v>
      </c>
      <c r="D13" s="20">
        <f t="shared" ref="D13:D55" si="0">C13/$C$7</f>
        <v>0.28485869997010299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0.13591119118381353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242.17777332106181</v>
      </c>
      <c r="D15" s="20">
        <f t="shared" si="0"/>
        <v>5.4870585887222163E-2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211.61870835045343</v>
      </c>
      <c r="D16" s="20">
        <f t="shared" si="0"/>
        <v>4.7946772127980118E-2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2.5477967273396841E-2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2.4016580978035263E-2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1.4172048492227413E-2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59.992924971683856</v>
      </c>
      <c r="D20" s="20">
        <f t="shared" si="0"/>
        <v>1.3592688119732447E-2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1.1487175996098E-2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43.722048556060791</v>
      </c>
      <c r="D22" s="20">
        <f t="shared" si="0"/>
        <v>9.9061709403039985E-3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57.865337552289951</v>
      </c>
      <c r="D23" s="20">
        <f t="shared" si="0"/>
        <v>1.3110637407036949E-2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43.597928923466938</v>
      </c>
      <c r="D24" s="20">
        <f t="shared" si="0"/>
        <v>9.8780489666515994E-3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42.770989087023267</v>
      </c>
      <c r="D25" s="20">
        <f t="shared" si="0"/>
        <v>9.6906879520675185E-3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38.321067821896804</v>
      </c>
      <c r="D26" s="20">
        <f t="shared" si="0"/>
        <v>8.6824625331072269E-3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5.9429709344704243E-3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23.398876697392115</v>
      </c>
      <c r="D28" s="20">
        <f t="shared" si="0"/>
        <v>5.3015190282828311E-3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18.687082387691323</v>
      </c>
      <c r="D29" s="20">
        <f t="shared" si="0"/>
        <v>4.2339606359170301E-3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19.232533534574308</v>
      </c>
      <c r="D30" s="20">
        <f t="shared" si="0"/>
        <v>4.3575443306215341E-3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13.344944826603315</v>
      </c>
      <c r="D31" s="20">
        <f t="shared" si="0"/>
        <v>3.0235844158068991E-3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14.213726481022567</v>
      </c>
      <c r="D32" s="20">
        <f t="shared" si="0"/>
        <v>3.2204255946332331E-3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11.702150576777159</v>
      </c>
      <c r="D33" s="20">
        <f t="shared" si="0"/>
        <v>2.6513740277767047E-3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12.100371226424222</v>
      </c>
      <c r="D34" s="20">
        <f t="shared" si="0"/>
        <v>2.7415994851292948E-3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13.655167239048328</v>
      </c>
      <c r="D35" s="20">
        <f t="shared" si="0"/>
        <v>3.0938719789171546E-3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11.879609405309234</v>
      </c>
      <c r="D36" s="20">
        <f t="shared" si="0"/>
        <v>2.6915811440569675E-3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2.3790009459374556E-3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8.2862207973138844</v>
      </c>
      <c r="D38" s="20">
        <f t="shared" si="0"/>
        <v>1.8774216300053664E-3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5.2809785284340185</v>
      </c>
      <c r="D39" s="20">
        <f t="shared" si="0"/>
        <v>1.1965193252018974E-3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5.5859809480633817</v>
      </c>
      <c r="D40" s="20">
        <f t="shared" si="0"/>
        <v>1.2656241866125133E-3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4.611601634359686</v>
      </c>
      <c r="D41" s="20">
        <f t="shared" si="0"/>
        <v>1.0448575857550865E-3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5.1941891149414321</v>
      </c>
      <c r="D42" s="20">
        <f t="shared" si="0"/>
        <v>1.1768553159832097E-3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3.6051062027147842</v>
      </c>
      <c r="D43" s="20">
        <f t="shared" si="0"/>
        <v>8.1681438728223429E-4</v>
      </c>
    </row>
    <row r="44" spans="2:14">
      <c r="B44" s="22" t="s">
        <v>23</v>
      </c>
      <c r="C44" s="9">
        <f>[2]LUNA!J4</f>
        <v>3.7133569951135108</v>
      </c>
      <c r="D44" s="20">
        <f t="shared" si="0"/>
        <v>8.4134093371223903E-4</v>
      </c>
    </row>
    <row r="45" spans="2:14">
      <c r="B45" s="22" t="s">
        <v>36</v>
      </c>
      <c r="C45" s="9">
        <f>[2]AMP!$J$4</f>
        <v>3.6420698698193865</v>
      </c>
      <c r="D45" s="20">
        <f t="shared" si="0"/>
        <v>8.2518930147339295E-4</v>
      </c>
    </row>
    <row r="46" spans="2:14">
      <c r="B46" s="7" t="s">
        <v>25</v>
      </c>
      <c r="C46" s="1">
        <f>[2]POLIS!J4</f>
        <v>2.9951346462104076</v>
      </c>
      <c r="D46" s="20">
        <f t="shared" si="0"/>
        <v>6.7861220538520048E-4</v>
      </c>
    </row>
    <row r="47" spans="2:14">
      <c r="B47" s="22" t="s">
        <v>40</v>
      </c>
      <c r="C47" s="9">
        <f>[2]SHPING!$J$4</f>
        <v>2.8390492002187653</v>
      </c>
      <c r="D47" s="20">
        <f t="shared" si="0"/>
        <v>6.4324768884603989E-4</v>
      </c>
    </row>
    <row r="48" spans="2:14">
      <c r="B48" s="22" t="s">
        <v>50</v>
      </c>
      <c r="C48" s="9">
        <f>[2]KAVA!$J$4</f>
        <v>2.6276688075420891</v>
      </c>
      <c r="D48" s="20">
        <f t="shared" si="0"/>
        <v>5.9535491226218819E-4</v>
      </c>
    </row>
    <row r="49" spans="2:4">
      <c r="B49" s="22" t="s">
        <v>62</v>
      </c>
      <c r="C49" s="10">
        <f>[2]SEI!$J$4</f>
        <v>2.8419689070991114</v>
      </c>
      <c r="D49" s="20">
        <f t="shared" si="0"/>
        <v>6.4390921126796408E-4</v>
      </c>
    </row>
    <row r="50" spans="2:4">
      <c r="B50" s="22" t="s">
        <v>65</v>
      </c>
      <c r="C50" s="10">
        <f>[2]DYDX!$J$4</f>
        <v>8.2930302877868716</v>
      </c>
      <c r="D50" s="20">
        <f t="shared" si="0"/>
        <v>1.8789644666031367E-3</v>
      </c>
    </row>
    <row r="51" spans="2:4">
      <c r="B51" s="22" t="s">
        <v>66</v>
      </c>
      <c r="C51" s="10">
        <f>[2]TIA!$J$4</f>
        <v>9.7739167523248582</v>
      </c>
      <c r="D51" s="20">
        <f t="shared" si="0"/>
        <v>2.2144911618375983E-3</v>
      </c>
    </row>
    <row r="52" spans="2:4">
      <c r="B52" s="7" t="s">
        <v>28</v>
      </c>
      <c r="C52" s="1">
        <f>[2]ATLAS!O47</f>
        <v>2.0917926219011065</v>
      </c>
      <c r="D52" s="20">
        <f t="shared" si="0"/>
        <v>4.7394063106740212E-4</v>
      </c>
    </row>
    <row r="53" spans="2:4">
      <c r="B53" s="22" t="s">
        <v>63</v>
      </c>
      <c r="C53" s="10">
        <f>[2]MEME!$J$4</f>
        <v>1.8886508900857446</v>
      </c>
      <c r="D53" s="20">
        <f t="shared" si="0"/>
        <v>4.2791450038662888E-4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3.8444510280577336E-4</v>
      </c>
    </row>
    <row r="55" spans="2:4">
      <c r="B55" s="22" t="s">
        <v>43</v>
      </c>
      <c r="C55" s="9">
        <f>[2]TRX!$J$4</f>
        <v>0.9636491065430709</v>
      </c>
      <c r="D55" s="20">
        <f t="shared" si="0"/>
        <v>2.1833544152549995E-4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2023-12-26T21:35:30Z</dcterms:modified>
</cp:coreProperties>
</file>