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18" l="1"/>
  <c r="C40" l="1"/>
  <c r="C33" l="1"/>
  <c r="C22" l="1"/>
  <c r="C25" l="1"/>
  <c r="C32" l="1"/>
  <c r="C20"/>
  <c r="C14" l="1"/>
  <c r="C12" l="1"/>
  <c r="C13" l="1"/>
  <c r="C7" l="1"/>
  <c r="D12" l="1"/>
  <c r="D14"/>
  <c r="Q3"/>
  <c r="D53"/>
  <c r="D51"/>
  <c r="D54"/>
  <c r="D42"/>
  <c r="D45"/>
  <c r="D17"/>
  <c r="D36"/>
  <c r="M9"/>
  <c r="D44"/>
  <c r="D52"/>
  <c r="D50"/>
  <c r="D29"/>
  <c r="D31"/>
  <c r="D47"/>
  <c r="D28"/>
  <c r="D34"/>
  <c r="D16"/>
  <c r="D7"/>
  <c r="E7" s="1"/>
  <c r="D26"/>
  <c r="D40"/>
  <c r="N9"/>
  <c r="D30"/>
  <c r="D25"/>
  <c r="D18"/>
  <c r="D46"/>
  <c r="D21"/>
  <c r="D48"/>
  <c r="D32"/>
  <c r="D49"/>
  <c r="D20"/>
  <c r="D37"/>
  <c r="D27"/>
  <c r="D19"/>
  <c r="D38"/>
  <c r="D23"/>
  <c r="D22"/>
  <c r="D24"/>
  <c r="D39"/>
  <c r="D41"/>
  <c r="D13"/>
  <c r="D43"/>
  <c r="D15"/>
  <c r="D33"/>
  <c r="D35"/>
  <c r="N8"/>
  <c r="M8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<sst xmlns="http://schemas.openxmlformats.org/spreadsheetml/2006/main" count="112" uniqueCount="68">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</sst>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1608.4444474472757</c:v>
                </c:pt>
                <c:pt idx="1">
                  <c:v>1214.5834920306613</c:v>
                </c:pt>
                <c:pt idx="2">
                  <c:v>444.58136636626472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1125.3926615815656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1608.4444474472757</v>
          </cell>
        </row>
      </sheetData>
      <sheetData sheetId="1">
        <row r="4">
          <cell r="J4">
            <v>1214.5834920306613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2.0672075439898299</v>
          </cell>
        </row>
      </sheetData>
      <sheetData sheetId="4">
        <row r="47">
          <cell r="M47">
            <v>146.44</v>
          </cell>
          <cell r="O47">
            <v>0.44992250719699456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2.6726048659698729</v>
          </cell>
        </row>
      </sheetData>
      <sheetData sheetId="7">
        <row r="4">
          <cell r="J4">
            <v>43.114789119669453</v>
          </cell>
        </row>
      </sheetData>
      <sheetData sheetId="8">
        <row r="4">
          <cell r="J4">
            <v>11.338187483554957</v>
          </cell>
        </row>
      </sheetData>
      <sheetData sheetId="9">
        <row r="4">
          <cell r="J4">
            <v>23.564601086570359</v>
          </cell>
        </row>
      </sheetData>
      <sheetData sheetId="10">
        <row r="4">
          <cell r="J4">
            <v>11.925672013121833</v>
          </cell>
        </row>
      </sheetData>
      <sheetData sheetId="11">
        <row r="4">
          <cell r="J4">
            <v>55.268836760420157</v>
          </cell>
        </row>
      </sheetData>
      <sheetData sheetId="12">
        <row r="4">
          <cell r="J4">
            <v>3.3676871233421912</v>
          </cell>
        </row>
      </sheetData>
      <sheetData sheetId="13">
        <row r="4">
          <cell r="J4">
            <v>239.30115779039554</v>
          </cell>
        </row>
      </sheetData>
      <sheetData sheetId="14">
        <row r="4">
          <cell r="J4">
            <v>5.025369109961618</v>
          </cell>
        </row>
      </sheetData>
      <sheetData sheetId="15">
        <row r="4">
          <cell r="J4">
            <v>47.173293047217946</v>
          </cell>
        </row>
      </sheetData>
      <sheetData sheetId="16">
        <row r="4">
          <cell r="J4">
            <v>5.6719554136569457</v>
          </cell>
        </row>
      </sheetData>
      <sheetData sheetId="17">
        <row r="4">
          <cell r="J4">
            <v>4.4846933304672012</v>
          </cell>
        </row>
      </sheetData>
      <sheetData sheetId="18">
        <row r="4">
          <cell r="J4">
            <v>13.789619477599539</v>
          </cell>
        </row>
      </sheetData>
      <sheetData sheetId="19">
        <row r="4">
          <cell r="J4">
            <v>2.1202122917882602</v>
          </cell>
        </row>
      </sheetData>
      <sheetData sheetId="20">
        <row r="4">
          <cell r="J4">
            <v>17.075086227430571</v>
          </cell>
        </row>
      </sheetData>
      <sheetData sheetId="21">
        <row r="4">
          <cell r="J4">
            <v>12.48173436277253</v>
          </cell>
        </row>
      </sheetData>
      <sheetData sheetId="22">
        <row r="4">
          <cell r="J4">
            <v>11.650237202645906</v>
          </cell>
        </row>
      </sheetData>
      <sheetData sheetId="23">
        <row r="4">
          <cell r="J4">
            <v>4.9343670509849504</v>
          </cell>
        </row>
      </sheetData>
      <sheetData sheetId="24">
        <row r="4">
          <cell r="J4">
            <v>44.045996440326434</v>
          </cell>
        </row>
      </sheetData>
      <sheetData sheetId="25">
        <row r="4">
          <cell r="J4">
            <v>52.812846912379072</v>
          </cell>
        </row>
      </sheetData>
      <sheetData sheetId="26">
        <row r="4">
          <cell r="J4">
            <v>1.5028022059405537</v>
          </cell>
        </row>
      </sheetData>
      <sheetData sheetId="27">
        <row r="4">
          <cell r="J4">
            <v>42.387144763052916</v>
          </cell>
        </row>
      </sheetData>
      <sheetData sheetId="28">
        <row r="4">
          <cell r="J4">
            <v>51.636519650208264</v>
          </cell>
        </row>
      </sheetData>
      <sheetData sheetId="29">
        <row r="4">
          <cell r="J4">
            <v>2.5498454486984237</v>
          </cell>
        </row>
      </sheetData>
      <sheetData sheetId="30">
        <row r="4">
          <cell r="J4">
            <v>14.315769928394252</v>
          </cell>
        </row>
      </sheetData>
      <sheetData sheetId="31">
        <row r="4">
          <cell r="J4">
            <v>2.4385987421159321</v>
          </cell>
        </row>
      </sheetData>
      <sheetData sheetId="32">
        <row r="4">
          <cell r="J4">
            <v>444.58136636626472</v>
          </cell>
        </row>
      </sheetData>
      <sheetData sheetId="33">
        <row r="4">
          <cell r="J4">
            <v>1.1471208323985755</v>
          </cell>
        </row>
      </sheetData>
      <sheetData sheetId="34">
        <row r="4">
          <cell r="J4">
            <v>17.272933538937895</v>
          </cell>
        </row>
      </sheetData>
      <sheetData sheetId="35">
        <row r="4">
          <cell r="J4">
            <v>16.050981262997315</v>
          </cell>
        </row>
      </sheetData>
      <sheetData sheetId="36">
        <row r="4">
          <cell r="J4">
            <v>24.744870354007688</v>
          </cell>
        </row>
      </sheetData>
      <sheetData sheetId="37">
        <row r="4">
          <cell r="J4">
            <v>18.763331026684931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0.13994079906603082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5048.4919674257681</v>
      </c>
      <c r="D7" s="20">
        <f>(C7*[1]Feuil1!$K$2-C4)/C4</f>
        <v>0.69387768418370055</v>
      </c>
      <c r="E7" s="31">
        <f>C7-C7/(1+D7)</f>
        <v>2068.0571848170725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1608.4444474472757</v>
      </c>
    </row>
    <row r="9" spans="2:20">
      <c r="M9" s="17" t="str">
        <f>IF(C13&gt;C7*Params!F8,B13,"Others")</f>
        <v>BTC</v>
      </c>
      <c r="N9" s="18">
        <f>IF(C13&gt;C7*0.1,C13,C7)</f>
        <v>1214.5834920306613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444.58136636626472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1608.4444474472757</v>
      </c>
      <c r="D12" s="20">
        <f>C12/$C$7</f>
        <v>0.3185989911097003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1214.5834920306613</v>
      </c>
      <c r="D13" s="20">
        <f t="shared" ref="D13:D51" si="0">C13/$C$7</f>
        <v>0.24058342567790175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1125.3926615815656</v>
      </c>
      <c r="Q13" s="23"/>
    </row>
    <row r="14" spans="2:20">
      <c r="B14" s="7" t="s">
        <v>24</v>
      </c>
      <c r="C14" s="1">
        <f>[2]SOL!J4</f>
        <v>444.58136636626472</v>
      </c>
      <c r="D14" s="20">
        <f t="shared" si="0"/>
        <v>8.8062211296922654E-2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7.7021019842935384E-2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5.2817752651781506E-2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239.30115779039554</v>
      </c>
      <c r="D17" s="20">
        <f t="shared" si="0"/>
        <v>4.7400522638132568E-2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2.900668178633746E-2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1.3799500349049735E-2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55.268836760420157</v>
      </c>
      <c r="D20" s="20">
        <f t="shared" si="0"/>
        <v>1.0947593284693647E-2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52.812846912379072</v>
      </c>
      <c r="D21" s="20">
        <f t="shared" si="0"/>
        <v>1.0461113388540937E-2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51.636519650208264</v>
      </c>
      <c r="D22" s="20">
        <f t="shared" si="0"/>
        <v>1.0228107716795633E-2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1.010202657131392E-2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47.173293047217946</v>
      </c>
      <c r="D24" s="20">
        <f t="shared" si="0"/>
        <v>9.3440364670465473E-3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44.045996440326434</v>
      </c>
      <c r="D25" s="20">
        <f t="shared" si="0"/>
        <v>8.7245848313759998E-3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8.5787994275216845E-3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43.114789119669453</v>
      </c>
      <c r="D27" s="20">
        <f t="shared" si="0"/>
        <v>8.5401322608528851E-3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42.387144763052916</v>
      </c>
      <c r="D28" s="20">
        <f t="shared" si="0"/>
        <v>8.3960012289900042E-3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24.744870354007688</v>
      </c>
      <c r="D29" s="20">
        <f t="shared" si="0"/>
        <v>4.9014379964687008E-3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23.564601086570359</v>
      </c>
      <c r="D30" s="20">
        <f t="shared" si="0"/>
        <v>4.6676514964499342E-3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18.763331026684931</v>
      </c>
      <c r="D31" s="20">
        <f t="shared" si="0"/>
        <v>3.7166209529005895E-3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17.272933538937895</v>
      </c>
      <c r="D32" s="20">
        <f t="shared" si="0"/>
        <v>3.4214045798998042E-3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17.075086227430571</v>
      </c>
      <c r="D33" s="20">
        <f t="shared" si="0"/>
        <v>3.3822151917054901E-3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16.050981262997315</v>
      </c>
      <c r="D34" s="20">
        <f t="shared" si="0"/>
        <v>3.1793615532247203E-3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14.315769928394252</v>
      </c>
      <c r="D35" s="20">
        <f t="shared" si="0"/>
        <v>2.8356527099108924E-3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13.789619477599539</v>
      </c>
      <c r="D36" s="20">
        <f t="shared" si="0"/>
        <v>2.7314333798238925E-3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12.48173436277253</v>
      </c>
      <c r="D37" s="20">
        <f t="shared" si="0"/>
        <v>2.4723688664472572E-3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11.925672013121833</v>
      </c>
      <c r="D38" s="20">
        <f t="shared" si="0"/>
        <v>2.3622246187712066E-3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11.650237202645906</v>
      </c>
      <c r="D39" s="20">
        <f t="shared" si="0"/>
        <v>2.307666780063508E-3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11.338187483554957</v>
      </c>
      <c r="D40" s="20">
        <f t="shared" si="0"/>
        <v>2.2458562986159038E-3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1.5509581971252548E-3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5.6719554136569457</v>
      </c>
      <c r="D42" s="20">
        <f t="shared" si="0"/>
        <v>1.1234949862758883E-3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5.025369109961618</v>
      </c>
      <c r="D43" s="20">
        <f t="shared" si="0"/>
        <v>9.9541984861749896E-4</v>
      </c>
    </row>
    <row r="44" spans="2:14">
      <c r="B44" s="22" t="s">
        <v>23</v>
      </c>
      <c r="C44" s="9">
        <f>[2]LUNA!J4</f>
        <v>4.9343670509849504</v>
      </c>
      <c r="D44" s="20">
        <f t="shared" si="0"/>
        <v>9.7739425611109557E-4</v>
      </c>
    </row>
    <row r="45" spans="2:14">
      <c r="B45" s="22" t="s">
        <v>36</v>
      </c>
      <c r="C45" s="9">
        <f>[2]GRT!$J$4</f>
        <v>4.4846933304672012</v>
      </c>
      <c r="D45" s="20">
        <f t="shared" si="0"/>
        <v>8.8832335663870565E-4</v>
      </c>
    </row>
    <row r="46" spans="2:14">
      <c r="B46" s="22" t="s">
        <v>35</v>
      </c>
      <c r="C46" s="9">
        <f>[2]AMP!$J$4</f>
        <v>3.3676871233421912</v>
      </c>
      <c r="D46" s="20">
        <f t="shared" si="0"/>
        <v>6.6706793733087365E-4</v>
      </c>
    </row>
    <row r="47" spans="2:14">
      <c r="B47" s="22" t="s">
        <v>63</v>
      </c>
      <c r="C47" s="10">
        <f>[2]ACE!$J$4</f>
        <v>2.6726048659698729</v>
      </c>
      <c r="D47" s="20">
        <f t="shared" si="0"/>
        <v>5.2938677197353985E-4</v>
      </c>
    </row>
    <row r="48" spans="2:14">
      <c r="B48" s="22" t="s">
        <v>61</v>
      </c>
      <c r="C48" s="10">
        <f>[2]SEI!$J$4</f>
        <v>2.5498454486984237</v>
      </c>
      <c r="D48" s="20">
        <f t="shared" si="0"/>
        <v>5.0507071520579101E-4</v>
      </c>
    </row>
    <row r="49" spans="2:4">
      <c r="B49" s="22" t="s">
        <v>39</v>
      </c>
      <c r="C49" s="9">
        <f>[2]SHPING!$J$4</f>
        <v>2.4385987421159321</v>
      </c>
      <c r="D49" s="20">
        <f t="shared" si="0"/>
        <v>4.8303508411034996E-4</v>
      </c>
    </row>
    <row r="50" spans="2:4">
      <c r="B50" s="22" t="s">
        <v>49</v>
      </c>
      <c r="C50" s="9">
        <f>[2]KAVA!$J$4</f>
        <v>2.1202122917882602</v>
      </c>
      <c r="D50" s="20">
        <f t="shared" si="0"/>
        <v>4.1996942957787036E-4</v>
      </c>
    </row>
    <row r="51" spans="2:4">
      <c r="B51" s="7" t="s">
        <v>25</v>
      </c>
      <c r="C51" s="1">
        <f>[2]POLIS!J4</f>
        <v>2.0672075439898299</v>
      </c>
      <c r="D51" s="20">
        <f t="shared" si="0"/>
        <v>4.0947030466285982E-4</v>
      </c>
    </row>
    <row r="52" spans="2:4">
      <c r="B52" s="22" t="s">
        <v>62</v>
      </c>
      <c r="C52" s="10">
        <f>[2]MEME!$J$4</f>
        <v>1.5028022059405537</v>
      </c>
      <c r="D52" s="20">
        <f>C52/$C$7</f>
        <v>2.9767348658511073E-4</v>
      </c>
    </row>
    <row r="53" spans="2:4">
      <c r="B53" s="22" t="s">
        <v>42</v>
      </c>
      <c r="C53" s="9">
        <f>[2]TRX!$J$4</f>
        <v>1.1471208323985755</v>
      </c>
      <c r="D53" s="20">
        <f>C53/$C$7</f>
        <v>2.272204927332971E-4</v>
      </c>
    </row>
    <row r="54" spans="2:4">
      <c r="B54" s="7" t="s">
        <v>27</v>
      </c>
      <c r="C54" s="1">
        <f>[2]ATLAS!O47</f>
        <v>0.44992250719699456</v>
      </c>
      <c r="D54" s="20">
        <f>C54/$C$7</f>
        <v>8.9120178877180741E-5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2024-02-09T08:55:38Z</dcterms:modified>
</cp:coreProperties>
</file>